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15780" windowHeight="14535"/>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<sst xmlns="http://schemas.openxmlformats.org/spreadsheetml/2006/main" count="219" uniqueCount="153">
  <si>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</si>
  <si>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</si>
  <si>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</si>
  <si>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</si>
  <si>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</si>
  <si>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</si>
  <si>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</si>
  <si>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</si>
  <si>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</si>
  <si>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</si>
  <si>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</si>
  <si>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</si>
  <si>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</si>
  <si>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</si>
  <si>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</si>
  <si>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</si>
  <si>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</si>
  <si>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</si>
  <si>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</si>
  <si>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</si>
  <si>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</si>
  <si>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</si>
  <si>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</si>
  <si>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</si>
  <si>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</si>
  <si>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</si>
  <si>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</si>
  <si>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</si>
  <si>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</si>
  <si>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</si>
  <si>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</si>
  <si>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</si>
  <si>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</si>
  <si>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</si>
  <si>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</si>
  <si>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</si>
  <si>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</si>
  <si>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</si>
  <si>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</si>
  <si>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</si>
  <si>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</si>
  <si>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</si>
  <si>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</si>
  <si>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</si>
  <si>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</si>
  <si>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</si>
  <si>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</si>
  <si>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</si>
  <si>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</si>
  <si>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</si>
  <si>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</si>
  <si>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</si>
  <si>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</si>
  <si>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</si>
  <si>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</si>
  <si>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</si>
  <si>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</si>
  <si>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</si>
  <si>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</si>
  <si>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</si>
  <si>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</si>
  <si>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</si>
  <si>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</si>
  <si>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</si>
  <si>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</si>
  <si>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</si>
  <si>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</si>
  <si>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</si>
  <si>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</si>
  <si>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</si>
  <si>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</si>
  <si>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</si>
  <si>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</si>
  <si>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</si>
  <si>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</si>
  <si>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</si>
  <si>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</si>
  <si>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</si>
  <si>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</si>
  <si>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</si>
  <si>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</si>
  <si>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</si>
  <si>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</si>
  <si>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</si>
  <si>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</si>
  <si>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</si>
  <si>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</si>
  <si>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</si>
  <si>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</si>
  <si>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</si>
  <si>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</si>
  <si>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</si>
  <si>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</si>
  <si>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</si>
  <si>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</si>
  <si>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</si>
  <si>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</si>
  <si>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</si>
  <si>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</si>
  <si>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</si>
  <si>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</si>
  <si>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</si>
  <si>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</si>
  <si>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</si>
  <si>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</si>
  <si>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</si>
  <si>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</si>
  <si>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</si>
  <si>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</si>
  <si>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</si>
  <si>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</si>
  <si>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</si>
  <si>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</si>
  <si>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</si>
  <si>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</si>
  <si>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</si>
  <si>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</si>
  <si>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</si>
  <si>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</si>
  <si>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</si>
  <si>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</si>
  <si>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</si>
  <si>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</si>
  <si>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</si>
  <si>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</si>
  <si>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</si>
  <si>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</si>
  <si>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</si>
  <si>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</si>
  <si>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</si>
  <si>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</si>
  <si>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</si>
  <si>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</si>
  <si>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</si>
  <si>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</si>
  <si>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</si>
  <si>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</si>
  <si>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</si>
  <si>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</si>
  <si>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</si>
  <si>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2025-</t>
  </si>
  <si>
    <t>Landshypotek Bank AB (publ)</t>
  </si>
  <si>
    <t>Swedish Financial Supervisory Authority</t>
  </si>
  <si>
    <t>N/R</t>
  </si>
  <si>
    <t>A/stable</t>
  </si>
  <si>
    <t>AAA/stable</t>
  </si>
  <si>
    <t>A-/neg</t>
  </si>
  <si>
    <t>CH0139285388</t>
  </si>
  <si>
    <t>CHF</t>
  </si>
  <si>
    <t>Hard Bullet</t>
  </si>
  <si>
    <t>2022-2026</t>
  </si>
  <si>
    <t>2027-2031</t>
  </si>
  <si>
    <t>2032-</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</si>
</sst>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0" fontId="2" fillId="3" borderId="0" xfId="0" applyFont="1" applyFill="1" applyBorder="1" applyAlignment="1">
      <alignment horizontal="center" vertical="center"/>
    </xf>
    <xf numFmtId="3" fontId="0" fillId="0" borderId="23" xfId="0" applyNumberFormat="1" applyBorder="1"/>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80" zoomScaleNormal="80" zoomScaleSheetLayoutView="73" workbookViewId="0">
      <selection activeCell="O2" sqref="O2"/>
    </sheetView>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141</v>
      </c>
      <c r="E5" s="14"/>
      <c r="F5" s="15"/>
      <c r="G5" s="6"/>
      <c r="H5" s="6"/>
      <c r="I5" s="12" t="s">
        <v>95</v>
      </c>
      <c r="J5" s="12"/>
      <c r="K5" s="12"/>
      <c r="L5" s="12" t="s">
        <v>139</v>
      </c>
      <c r="M5" s="6"/>
      <c r="N5" s="6"/>
    </row>
    <row r="6" spans="1:14" x14ac:dyDescent="0.25">
      <c r="A6" s="1"/>
      <c r="B6" s="6"/>
      <c r="C6" s="16" t="s">
        <v>14</v>
      </c>
      <c r="D6" s="16" t="s">
        <v>141</v>
      </c>
      <c r="E6" s="6"/>
      <c r="F6" s="17"/>
      <c r="G6" s="6"/>
      <c r="H6" s="6"/>
      <c r="I6" s="88"/>
      <c r="J6" s="88"/>
      <c r="K6" s="6"/>
      <c r="L6" s="6"/>
      <c r="M6" s="6"/>
      <c r="N6" s="6"/>
    </row>
    <row r="7" spans="1:14" x14ac:dyDescent="0.25">
      <c r="A7" s="1"/>
      <c r="B7" s="6"/>
      <c r="C7" s="18" t="s">
        <v>15</v>
      </c>
      <c r="D7" s="18" t="s">
        <v>142</v>
      </c>
      <c r="E7" s="19"/>
      <c r="F7" s="20"/>
      <c r="G7" s="6"/>
      <c r="H7" s="6"/>
      <c r="I7" s="88"/>
      <c r="J7" s="88"/>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42916</v>
      </c>
      <c r="K9" s="12"/>
      <c r="L9" s="6"/>
      <c r="M9" s="6"/>
      <c r="N9" s="6"/>
    </row>
    <row r="10" spans="1:14" x14ac:dyDescent="0.25">
      <c r="A10" s="1"/>
      <c r="B10" s="6"/>
      <c r="C10" s="12" t="s">
        <v>50</v>
      </c>
      <c r="D10" s="12" t="s">
        <v>145</v>
      </c>
      <c r="E10" s="12" t="s">
        <v>143</v>
      </c>
      <c r="F10" s="12" t="s">
        <v>143</v>
      </c>
      <c r="G10" s="6"/>
      <c r="H10" s="6"/>
      <c r="I10" s="6"/>
      <c r="J10" s="6"/>
      <c r="K10" s="6"/>
      <c r="L10" s="6"/>
      <c r="M10" s="6"/>
      <c r="N10" s="6"/>
    </row>
    <row r="11" spans="1:14" x14ac:dyDescent="0.25">
      <c r="A11" s="1"/>
      <c r="B11" s="6"/>
      <c r="C11" s="12" t="s">
        <v>51</v>
      </c>
      <c r="D11" s="12" t="s">
        <v>146</v>
      </c>
      <c r="E11" s="12" t="s">
        <v>143</v>
      </c>
      <c r="F11" s="12" t="s">
        <v>144</v>
      </c>
      <c r="G11" s="6"/>
      <c r="H11" s="6"/>
      <c r="I11" s="6"/>
      <c r="J11" s="6"/>
      <c r="K11" s="6"/>
      <c r="L11" s="6"/>
      <c r="M11" s="6"/>
      <c r="N11" s="6"/>
    </row>
    <row r="12" spans="1:14" x14ac:dyDescent="0.25">
      <c r="A12" s="1"/>
      <c r="B12" s="6"/>
      <c r="C12" s="12" t="s">
        <v>52</v>
      </c>
      <c r="D12" s="12" t="s">
        <v>146</v>
      </c>
      <c r="E12" s="12" t="s">
        <v>143</v>
      </c>
      <c r="F12" s="12" t="s">
        <v>144</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62031</v>
      </c>
      <c r="E17" s="6"/>
      <c r="F17" s="6"/>
      <c r="G17" s="6"/>
      <c r="H17" s="6"/>
      <c r="I17" s="12" t="s">
        <v>42</v>
      </c>
      <c r="J17" s="12"/>
      <c r="K17" s="23">
        <v>99395</v>
      </c>
      <c r="L17" s="6"/>
      <c r="M17" s="6"/>
      <c r="N17" s="6"/>
    </row>
    <row r="18" spans="1:14" x14ac:dyDescent="0.25">
      <c r="A18" s="1"/>
      <c r="B18" s="6"/>
      <c r="C18" s="12" t="s">
        <v>61</v>
      </c>
      <c r="D18" s="23">
        <v>9179</v>
      </c>
      <c r="E18" s="6"/>
      <c r="F18" s="6"/>
      <c r="G18" s="6"/>
      <c r="H18" s="6"/>
      <c r="I18" s="12" t="s">
        <v>43</v>
      </c>
      <c r="J18" s="12"/>
      <c r="K18" s="23">
        <v>39375</v>
      </c>
      <c r="L18" s="6"/>
      <c r="M18" s="6"/>
      <c r="N18" s="6"/>
    </row>
    <row r="19" spans="1:14" x14ac:dyDescent="0.25">
      <c r="A19" s="1"/>
      <c r="B19" s="6"/>
      <c r="C19" s="12" t="s">
        <v>28</v>
      </c>
      <c r="D19" s="23"/>
      <c r="E19" s="6"/>
      <c r="F19" s="6"/>
      <c r="G19" s="6"/>
      <c r="H19" s="6"/>
      <c r="I19" s="12" t="s">
        <v>48</v>
      </c>
      <c r="J19" s="12"/>
      <c r="K19" s="23">
        <v>31184</v>
      </c>
      <c r="L19" s="6"/>
      <c r="M19" s="6"/>
      <c r="N19" s="6"/>
    </row>
    <row r="20" spans="1:14" x14ac:dyDescent="0.25">
      <c r="A20" s="1"/>
      <c r="B20" s="6"/>
      <c r="C20" s="21" t="s">
        <v>23</v>
      </c>
      <c r="D20" s="24">
        <f>SUM(D17:D19)</f>
        <v>71210</v>
      </c>
      <c r="E20" s="6"/>
      <c r="F20" s="6"/>
      <c r="G20" s="6"/>
      <c r="H20" s="6"/>
      <c r="I20" s="12" t="s">
        <v>44</v>
      </c>
      <c r="J20" s="12"/>
      <c r="K20" s="23">
        <v>624083</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631</v>
      </c>
      <c r="E23" s="37">
        <f>IF($D$30=0,,(D23/$D$30))</f>
        <v>1.0172333188244587E-2</v>
      </c>
      <c r="F23" s="23">
        <v>624083</v>
      </c>
      <c r="G23" s="6"/>
      <c r="H23" s="6"/>
      <c r="I23" s="12" t="s">
        <v>65</v>
      </c>
      <c r="J23" s="12"/>
      <c r="K23" s="23">
        <v>2272</v>
      </c>
      <c r="L23" s="37">
        <f>IF($K$31=0,,(K23/$K$31))</f>
        <v>3.6626847866389388E-2</v>
      </c>
      <c r="M23" s="6"/>
      <c r="N23" s="6"/>
    </row>
    <row r="24" spans="1:14" x14ac:dyDescent="0.25">
      <c r="A24" s="1"/>
      <c r="B24" s="6"/>
      <c r="C24" s="27" t="s">
        <v>31</v>
      </c>
      <c r="D24" s="23"/>
      <c r="E24" s="37">
        <f t="shared" ref="E24:E30" si="0">IF($D$30=0,,(D24/$D$30))</f>
        <v>0</v>
      </c>
      <c r="F24" s="23"/>
      <c r="G24" s="6"/>
      <c r="H24" s="6"/>
      <c r="I24" s="12" t="s">
        <v>63</v>
      </c>
      <c r="J24" s="12"/>
      <c r="K24" s="23">
        <v>776</v>
      </c>
      <c r="L24" s="37">
        <f t="shared" ref="L24:L31" si="1">IF($K$31=0,,(K24/$K$31))</f>
        <v>1.250987409521046E-2</v>
      </c>
      <c r="M24" s="6"/>
      <c r="N24" s="6"/>
    </row>
    <row r="25" spans="1:14" x14ac:dyDescent="0.25">
      <c r="A25" s="1"/>
      <c r="B25" s="6"/>
      <c r="C25" s="27" t="s">
        <v>32</v>
      </c>
      <c r="D25" s="23"/>
      <c r="E25" s="37">
        <f t="shared" si="0"/>
        <v>0</v>
      </c>
      <c r="F25" s="23"/>
      <c r="G25" s="6"/>
      <c r="H25" s="6"/>
      <c r="I25" s="12" t="s">
        <v>64</v>
      </c>
      <c r="J25" s="12"/>
      <c r="K25" s="23">
        <v>566</v>
      </c>
      <c r="L25" s="37">
        <f t="shared" si="1"/>
        <v>9.1244700230529892E-3</v>
      </c>
      <c r="M25" s="6"/>
      <c r="N25" s="6"/>
    </row>
    <row r="26" spans="1:14" ht="29.25" customHeight="1" x14ac:dyDescent="0.25">
      <c r="A26" s="1"/>
      <c r="B26" s="6"/>
      <c r="C26" s="27" t="s">
        <v>62</v>
      </c>
      <c r="D26" s="23"/>
      <c r="E26" s="37">
        <f t="shared" si="0"/>
        <v>0</v>
      </c>
      <c r="F26" s="23"/>
      <c r="G26" s="6"/>
      <c r="H26" s="6"/>
      <c r="I26" s="12" t="s">
        <v>56</v>
      </c>
      <c r="J26" s="12"/>
      <c r="K26" s="23">
        <v>10249</v>
      </c>
      <c r="L26" s="37">
        <f t="shared" si="1"/>
        <v>0.16522383969305671</v>
      </c>
      <c r="M26" s="6"/>
      <c r="N26" s="6"/>
    </row>
    <row r="27" spans="1:14" x14ac:dyDescent="0.25">
      <c r="A27" s="1"/>
      <c r="B27" s="6"/>
      <c r="C27" s="27" t="s">
        <v>33</v>
      </c>
      <c r="D27" s="23">
        <v>61400</v>
      </c>
      <c r="E27" s="37">
        <f t="shared" si="0"/>
        <v>0.98982766681175538</v>
      </c>
      <c r="F27" s="23">
        <v>622733</v>
      </c>
      <c r="G27" s="6"/>
      <c r="H27" s="6"/>
      <c r="I27" s="12" t="s">
        <v>57</v>
      </c>
      <c r="J27" s="12"/>
      <c r="K27" s="23">
        <v>21160</v>
      </c>
      <c r="L27" s="37">
        <f t="shared" si="1"/>
        <v>0.3411197626992955</v>
      </c>
      <c r="M27" s="6"/>
      <c r="N27" s="6"/>
    </row>
    <row r="28" spans="1:14" x14ac:dyDescent="0.25">
      <c r="A28" s="1"/>
      <c r="B28" s="6"/>
      <c r="C28" s="27" t="s">
        <v>34</v>
      </c>
      <c r="D28" s="23"/>
      <c r="E28" s="37">
        <f t="shared" si="0"/>
        <v>0</v>
      </c>
      <c r="F28" s="23"/>
      <c r="G28" s="6"/>
      <c r="H28" s="6"/>
      <c r="I28" s="12" t="s">
        <v>58</v>
      </c>
      <c r="J28" s="12"/>
      <c r="K28" s="23">
        <v>6333</v>
      </c>
      <c r="L28" s="37">
        <f t="shared" si="1"/>
        <v>0.10209411423320598</v>
      </c>
      <c r="M28" s="6"/>
      <c r="N28" s="6"/>
    </row>
    <row r="29" spans="1:14" x14ac:dyDescent="0.25">
      <c r="A29" s="1"/>
      <c r="B29" s="6"/>
      <c r="C29" s="27" t="s">
        <v>35</v>
      </c>
      <c r="D29" s="23"/>
      <c r="E29" s="37">
        <f t="shared" si="0"/>
        <v>0</v>
      </c>
      <c r="F29" s="23"/>
      <c r="G29" s="6"/>
      <c r="H29" s="6"/>
      <c r="I29" s="12" t="s">
        <v>59</v>
      </c>
      <c r="J29" s="12"/>
      <c r="K29" s="23">
        <v>20675</v>
      </c>
      <c r="L29" s="37">
        <f t="shared" si="1"/>
        <v>0.33330109138978897</v>
      </c>
      <c r="M29" s="6"/>
      <c r="N29" s="6"/>
    </row>
    <row r="30" spans="1:14" x14ac:dyDescent="0.25">
      <c r="A30" s="1"/>
      <c r="B30" s="6"/>
      <c r="C30" s="26" t="s">
        <v>46</v>
      </c>
      <c r="D30" s="30">
        <f>SUM(D23:D29)</f>
        <v>62031</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62031</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29586</v>
      </c>
      <c r="E34" s="37">
        <f>IF($D$36=0,,(D34/$D$36))</f>
        <v>0.47695507085167094</v>
      </c>
      <c r="F34" s="6"/>
      <c r="G34" s="6"/>
      <c r="H34" s="6"/>
      <c r="I34" s="12" t="s">
        <v>38</v>
      </c>
      <c r="J34" s="12"/>
      <c r="K34" s="23">
        <v>54869</v>
      </c>
      <c r="L34" s="37">
        <f>IF($K$36=0,,(K34/$K$36))</f>
        <v>0.88454160016765815</v>
      </c>
      <c r="M34" s="6"/>
      <c r="N34" s="6"/>
    </row>
    <row r="35" spans="1:16" x14ac:dyDescent="0.25">
      <c r="A35" s="1"/>
      <c r="B35" s="6"/>
      <c r="C35" s="27" t="s">
        <v>11</v>
      </c>
      <c r="D35" s="23">
        <v>32445</v>
      </c>
      <c r="E35" s="37">
        <f t="shared" ref="E35:E36" si="2">IF($D$36=0,,(D35/$D$36))</f>
        <v>0.52304492914832901</v>
      </c>
      <c r="F35" s="6"/>
      <c r="G35" s="6"/>
      <c r="H35" s="6"/>
      <c r="I35" s="31" t="s">
        <v>39</v>
      </c>
      <c r="J35" s="31"/>
      <c r="K35" s="32">
        <v>7162</v>
      </c>
      <c r="L35" s="37">
        <f t="shared" ref="L35:L36" si="3">IF($K$36=0,,(K35/$K$36))</f>
        <v>0.11545839983234189</v>
      </c>
      <c r="M35" s="6"/>
      <c r="N35" s="6"/>
    </row>
    <row r="36" spans="1:16" x14ac:dyDescent="0.25">
      <c r="A36" s="1"/>
      <c r="B36" s="6"/>
      <c r="C36" s="26" t="s">
        <v>46</v>
      </c>
      <c r="D36" s="30">
        <f>SUM(D34:D35)</f>
        <v>62031</v>
      </c>
      <c r="E36" s="46">
        <f t="shared" si="2"/>
        <v>1</v>
      </c>
      <c r="F36" s="6"/>
      <c r="G36" s="6"/>
      <c r="H36" s="6"/>
      <c r="I36" s="33" t="s">
        <v>46</v>
      </c>
      <c r="J36" s="34"/>
      <c r="K36" s="30">
        <f>SUM(K34:K35)</f>
        <v>62031</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9.3000000000000007</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19335</v>
      </c>
      <c r="E41" s="23">
        <v>14024</v>
      </c>
      <c r="F41" s="23">
        <v>10800</v>
      </c>
      <c r="G41" s="23">
        <v>7940</v>
      </c>
      <c r="H41" s="23">
        <v>5672</v>
      </c>
      <c r="I41" s="23">
        <v>3627</v>
      </c>
      <c r="J41" s="23">
        <v>626</v>
      </c>
      <c r="K41" s="23">
        <v>7</v>
      </c>
      <c r="L41" s="23"/>
      <c r="M41" s="30">
        <f>SUM(D41:L41)</f>
        <v>62031</v>
      </c>
      <c r="N41" s="6"/>
    </row>
    <row r="42" spans="1:16" x14ac:dyDescent="0.25">
      <c r="A42" s="1"/>
      <c r="B42" s="6"/>
      <c r="C42" s="12" t="s">
        <v>80</v>
      </c>
      <c r="D42" s="37">
        <f>IF($M$41=0,,(D41/$M$41))</f>
        <v>0.31169898921506989</v>
      </c>
      <c r="E42" s="37">
        <f t="shared" ref="E42:M42" si="4">IF($M$41=0,,(E41/$M$41))</f>
        <v>0.22608050813303027</v>
      </c>
      <c r="F42" s="37">
        <f t="shared" si="4"/>
        <v>0.174106495139527</v>
      </c>
      <c r="G42" s="37">
        <f t="shared" si="4"/>
        <v>0.1280005158710967</v>
      </c>
      <c r="H42" s="37">
        <f t="shared" si="4"/>
        <v>9.1438151891796035E-2</v>
      </c>
      <c r="I42" s="37">
        <f t="shared" si="4"/>
        <v>5.8470764617691157E-2</v>
      </c>
      <c r="J42" s="37">
        <f t="shared" si="4"/>
        <v>1.0091728329383695E-2</v>
      </c>
      <c r="K42" s="37">
        <f t="shared" si="4"/>
        <v>1.1284680240524899E-4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2017</v>
      </c>
      <c r="E44" s="29">
        <v>2018</v>
      </c>
      <c r="F44" s="29">
        <v>2019</v>
      </c>
      <c r="G44" s="29">
        <v>2020</v>
      </c>
      <c r="H44" s="29">
        <v>2021</v>
      </c>
      <c r="I44" s="29">
        <v>2022</v>
      </c>
      <c r="J44" s="29">
        <v>2023</v>
      </c>
      <c r="K44" s="29">
        <v>2024</v>
      </c>
      <c r="L44" s="29" t="s">
        <v>140</v>
      </c>
      <c r="M44" s="29" t="s">
        <v>46</v>
      </c>
      <c r="N44" s="6"/>
    </row>
    <row r="45" spans="1:16" x14ac:dyDescent="0.25">
      <c r="A45" s="1"/>
      <c r="B45" s="6"/>
      <c r="C45" s="12" t="s">
        <v>54</v>
      </c>
      <c r="D45" s="23">
        <v>40493</v>
      </c>
      <c r="E45" s="23">
        <v>9466</v>
      </c>
      <c r="F45" s="23">
        <v>5076</v>
      </c>
      <c r="G45" s="23">
        <v>3550</v>
      </c>
      <c r="H45" s="23">
        <v>1985</v>
      </c>
      <c r="I45" s="23">
        <v>830</v>
      </c>
      <c r="J45" s="23">
        <v>143</v>
      </c>
      <c r="K45" s="23">
        <v>144</v>
      </c>
      <c r="L45" s="23">
        <v>344</v>
      </c>
      <c r="M45" s="30">
        <f>SUM(D45:L45)</f>
        <v>62031</v>
      </c>
      <c r="N45" s="6"/>
    </row>
    <row r="46" spans="1:16" x14ac:dyDescent="0.25">
      <c r="A46" s="1"/>
      <c r="B46" s="6"/>
      <c r="C46" s="12" t="s">
        <v>80</v>
      </c>
      <c r="D46" s="37">
        <f>IF($M$41=0,,(D45/$M$41))</f>
        <v>0.65278650997082099</v>
      </c>
      <c r="E46" s="37">
        <f t="shared" ref="E46:M46" si="5">IF($M$41=0,,(E45/$M$41))</f>
        <v>0.152601118795441</v>
      </c>
      <c r="F46" s="37">
        <f t="shared" si="5"/>
        <v>8.1830052715577695E-2</v>
      </c>
      <c r="G46" s="37">
        <f t="shared" si="5"/>
        <v>5.7229449791233414E-2</v>
      </c>
      <c r="H46" s="37">
        <f t="shared" si="5"/>
        <v>3.2000128967774176E-2</v>
      </c>
      <c r="I46" s="37">
        <f t="shared" si="5"/>
        <v>1.3380406570908094E-2</v>
      </c>
      <c r="J46" s="37">
        <f t="shared" si="5"/>
        <v>2.3052989634215152E-3</v>
      </c>
      <c r="K46" s="37">
        <f t="shared" si="5"/>
        <v>2.3214199351936937E-3</v>
      </c>
      <c r="L46" s="37">
        <f t="shared" si="5"/>
        <v>5.5456142896293786E-3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8220</v>
      </c>
      <c r="E53" s="23">
        <v>9431</v>
      </c>
      <c r="F53" s="23">
        <v>13991</v>
      </c>
      <c r="G53" s="23">
        <v>3345</v>
      </c>
      <c r="H53" s="23">
        <v>27044</v>
      </c>
      <c r="I53" s="30">
        <f>SUM(D53:H53)</f>
        <v>62031</v>
      </c>
      <c r="J53" s="7"/>
      <c r="K53" s="6"/>
      <c r="L53" s="6"/>
      <c r="M53" s="6"/>
      <c r="N53" s="6"/>
    </row>
    <row r="54" spans="1:14" x14ac:dyDescent="0.25">
      <c r="A54" s="1"/>
      <c r="B54" s="6"/>
      <c r="C54" s="12" t="s">
        <v>80</v>
      </c>
      <c r="D54" s="37">
        <f>IF($I$53=0,,(D53/$I$53))</f>
        <v>0.13251438796730666</v>
      </c>
      <c r="E54" s="37">
        <f t="shared" ref="E54:I54" si="6">IF($I$53=0,,(E53/$I$53))</f>
        <v>0.15203688478341473</v>
      </c>
      <c r="F54" s="37">
        <f t="shared" si="6"/>
        <v>0.22554851606454837</v>
      </c>
      <c r="G54" s="37">
        <f t="shared" si="6"/>
        <v>5.3924650577936835E-2</v>
      </c>
      <c r="H54" s="37">
        <f t="shared" si="6"/>
        <v>0.43597556060679338</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0.32329999999999998</v>
      </c>
      <c r="E64" s="6"/>
      <c r="F64" s="6"/>
      <c r="G64" s="6"/>
      <c r="H64" s="6"/>
      <c r="I64" s="6"/>
      <c r="J64" s="6"/>
      <c r="K64" s="6"/>
      <c r="L64" s="6"/>
      <c r="M64" s="6"/>
      <c r="N64" s="6"/>
    </row>
    <row r="65" spans="1:14" x14ac:dyDescent="0.25">
      <c r="A65" s="1"/>
      <c r="B65" s="6"/>
      <c r="C65" s="12" t="s">
        <v>102</v>
      </c>
      <c r="D65" s="78">
        <v>0.41760000000000003</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t="s">
        <v>147</v>
      </c>
      <c r="D79" s="23">
        <v>1499</v>
      </c>
      <c r="E79" s="38" t="s">
        <v>148</v>
      </c>
      <c r="F79" s="77">
        <v>40840</v>
      </c>
      <c r="G79" s="38">
        <v>1.5</v>
      </c>
      <c r="H79" s="39" t="s">
        <v>11</v>
      </c>
      <c r="I79" s="38" t="s">
        <v>149</v>
      </c>
      <c r="J79" s="77">
        <v>43397</v>
      </c>
      <c r="K79" s="77">
        <v>43397</v>
      </c>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52315</v>
      </c>
      <c r="E85" s="6"/>
      <c r="F85" s="6"/>
      <c r="G85" s="6"/>
      <c r="H85" s="6"/>
      <c r="I85" s="6"/>
      <c r="J85" s="6"/>
      <c r="K85" s="6"/>
      <c r="L85" s="6"/>
      <c r="M85" s="6"/>
      <c r="N85" s="6"/>
    </row>
    <row r="86" spans="1:14" x14ac:dyDescent="0.25">
      <c r="A86" s="1"/>
      <c r="B86" s="6"/>
      <c r="C86" s="12" t="s">
        <v>22</v>
      </c>
      <c r="D86" s="42">
        <v>53814</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2017</v>
      </c>
      <c r="E89" s="36">
        <v>2018</v>
      </c>
      <c r="F89" s="36">
        <v>2019</v>
      </c>
      <c r="G89" s="36">
        <v>2020</v>
      </c>
      <c r="H89" s="36">
        <v>2021</v>
      </c>
      <c r="I89" s="36" t="s">
        <v>150</v>
      </c>
      <c r="J89" s="36" t="s">
        <v>151</v>
      </c>
      <c r="K89" s="36" t="s">
        <v>152</v>
      </c>
      <c r="L89" s="36" t="s">
        <v>46</v>
      </c>
      <c r="M89" s="6"/>
      <c r="N89" s="6"/>
    </row>
    <row r="90" spans="1:14" x14ac:dyDescent="0.25">
      <c r="A90" s="1"/>
      <c r="B90" s="6"/>
      <c r="C90" s="12" t="s">
        <v>23</v>
      </c>
      <c r="D90" s="23">
        <v>6345</v>
      </c>
      <c r="E90" s="23">
        <v>9304</v>
      </c>
      <c r="F90" s="23">
        <v>6110</v>
      </c>
      <c r="G90" s="23">
        <v>10115</v>
      </c>
      <c r="H90" s="23">
        <v>10968</v>
      </c>
      <c r="I90" s="23">
        <v>7803</v>
      </c>
      <c r="J90" s="23">
        <v>2259</v>
      </c>
      <c r="K90" s="23">
        <v>910</v>
      </c>
      <c r="L90" s="30">
        <f>SUM(D90:K90)</f>
        <v>53814</v>
      </c>
      <c r="M90" s="6"/>
      <c r="N90" s="6"/>
    </row>
    <row r="91" spans="1:14" x14ac:dyDescent="0.25">
      <c r="A91" s="1"/>
      <c r="B91" s="6"/>
      <c r="C91" s="12" t="s">
        <v>82</v>
      </c>
      <c r="D91" s="37">
        <f>IF($L$90=0,,(D90/$L$90))</f>
        <v>0.11790612108373286</v>
      </c>
      <c r="E91" s="37">
        <f t="shared" ref="E91:L91" si="8">IF($L$90=0,,(E90/$L$90))</f>
        <v>0.17289181253948788</v>
      </c>
      <c r="F91" s="37">
        <f t="shared" si="8"/>
        <v>0.11353922771026127</v>
      </c>
      <c r="G91" s="37">
        <f t="shared" si="8"/>
        <v>0.18796224030921321</v>
      </c>
      <c r="H91" s="37">
        <f t="shared" si="8"/>
        <v>0.20381313412866539</v>
      </c>
      <c r="I91" s="37">
        <f t="shared" si="8"/>
        <v>0.1449994425242502</v>
      </c>
      <c r="J91" s="37">
        <f t="shared" si="8"/>
        <v>4.1977923960307729E-2</v>
      </c>
      <c r="K91" s="37">
        <f t="shared" si="8"/>
        <v>1.6910097744081466E-2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28108</v>
      </c>
      <c r="E94" s="37">
        <f>IF($D$96=0,,(D94/$D$96))</f>
        <v>0.52231761251718889</v>
      </c>
      <c r="F94" s="6"/>
      <c r="G94" s="6"/>
      <c r="H94" s="6"/>
      <c r="I94" s="6"/>
      <c r="J94" s="6"/>
      <c r="K94" s="6"/>
      <c r="L94" s="6"/>
      <c r="M94" s="6"/>
      <c r="N94" s="6"/>
    </row>
    <row r="95" spans="1:14" x14ac:dyDescent="0.25">
      <c r="A95" s="1"/>
      <c r="B95" s="6"/>
      <c r="C95" s="12" t="s">
        <v>37</v>
      </c>
      <c r="D95" s="23">
        <v>25706</v>
      </c>
      <c r="E95" s="37">
        <f t="shared" ref="E95:E96" si="9">IF($D$96=0,,(D95/$D$96))</f>
        <v>0.47768238748281117</v>
      </c>
      <c r="F95" s="6"/>
      <c r="G95" s="6"/>
      <c r="H95" s="6"/>
      <c r="I95" s="6"/>
      <c r="J95" s="6"/>
      <c r="K95" s="6"/>
      <c r="L95" s="6"/>
      <c r="M95" s="6"/>
      <c r="N95" s="6"/>
    </row>
    <row r="96" spans="1:14" x14ac:dyDescent="0.25">
      <c r="A96" s="1"/>
      <c r="B96" s="6"/>
      <c r="C96" s="21" t="s">
        <v>46</v>
      </c>
      <c r="D96" s="30">
        <f>SUM(D94:D95)</f>
        <v>53814</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71210</v>
      </c>
      <c r="E101" s="79">
        <v>46239</v>
      </c>
      <c r="F101" s="6"/>
      <c r="G101" s="6"/>
      <c r="H101" s="6"/>
      <c r="I101" s="6"/>
      <c r="J101" s="6"/>
      <c r="K101" s="6"/>
      <c r="L101" s="6"/>
      <c r="M101" s="6"/>
      <c r="N101" s="6"/>
    </row>
    <row r="102" spans="1:14" x14ac:dyDescent="0.25">
      <c r="B102" s="6"/>
      <c r="C102" s="53" t="s">
        <v>89</v>
      </c>
      <c r="D102" s="68"/>
      <c r="E102" s="79">
        <v>3423</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4152</v>
      </c>
      <c r="F104" s="6"/>
      <c r="G104" s="6"/>
      <c r="H104" s="6"/>
      <c r="I104" s="6"/>
      <c r="J104" s="6"/>
      <c r="K104" s="6"/>
      <c r="L104" s="6"/>
      <c r="M104" s="6"/>
      <c r="N104" s="6"/>
    </row>
    <row r="105" spans="1:14" x14ac:dyDescent="0.25">
      <c r="B105" s="6"/>
      <c r="C105" s="52" t="s">
        <v>46</v>
      </c>
      <c r="D105" s="85">
        <f>SUM(D101:D104)</f>
        <v>71210</v>
      </c>
      <c r="E105" s="82">
        <f t="shared" ref="E105" si="10">SUM(E101:E104)</f>
        <v>53814</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35115</v>
      </c>
      <c r="E120" s="79">
        <v>25706</v>
      </c>
      <c r="F120" s="6"/>
      <c r="G120" s="6"/>
      <c r="H120" s="6"/>
      <c r="I120" s="6"/>
      <c r="J120" s="6"/>
      <c r="K120" s="6"/>
      <c r="L120" s="6"/>
      <c r="M120" s="6"/>
      <c r="N120" s="6"/>
    </row>
    <row r="121" spans="2:14" x14ac:dyDescent="0.25">
      <c r="B121" s="6"/>
      <c r="C121" s="53" t="s">
        <v>11</v>
      </c>
      <c r="D121" s="68">
        <v>36095</v>
      </c>
      <c r="E121" s="79">
        <v>28108</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9">
        <f t="shared" ref="D123:E123" si="11">SUM(D120:D122)</f>
        <v>71210</v>
      </c>
      <c r="E123" s="87">
        <f t="shared" si="11"/>
        <v>53814</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47.2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2017-08-08T07:02:11Z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