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510" yWindow="-135" windowWidth="20700" windowHeight="1326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<sst xmlns="http://schemas.openxmlformats.org/spreadsheetml/2006/main" count="219" uniqueCount="153">
  <si>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</si>
  <si>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</si>
  <si>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</si>
  <si>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</si>
  <si>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</si>
  <si>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</si>
  <si>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</si>
  <si>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</si>
  <si>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</si>
  <si>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</si>
  <si>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</si>
  <si>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</si>
  <si>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</si>
  <si>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</si>
  <si>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</si>
  <si>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</si>
  <si>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</si>
  <si>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</si>
  <si>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</si>
  <si>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</si>
  <si>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</si>
  <si>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</si>
  <si>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</si>
  <si>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</si>
  <si>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</si>
  <si>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</si>
  <si>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</si>
  <si>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</si>
  <si>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</si>
  <si>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</si>
  <si>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</si>
  <si>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</si>
  <si>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</si>
  <si>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</si>
  <si>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</si>
  <si>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</si>
  <si>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</si>
  <si>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</si>
  <si>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</si>
  <si>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</si>
  <si>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</si>
  <si>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</si>
  <si>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</si>
  <si>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</si>
  <si>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</si>
  <si>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</si>
  <si>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</si>
  <si>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</si>
  <si>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</si>
  <si>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</si>
  <si>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</si>
  <si>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</si>
  <si>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</si>
  <si>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</si>
  <si>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</si>
  <si>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</si>
  <si>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</si>
  <si>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</si>
  <si>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</si>
  <si>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</si>
  <si>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</si>
  <si>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</si>
  <si>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</si>
  <si>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</si>
  <si>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</si>
  <si>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</si>
  <si>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</si>
  <si>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</si>
  <si>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</si>
  <si>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</si>
  <si>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</si>
  <si>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</si>
  <si>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</si>
  <si>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</si>
  <si>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</si>
  <si>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</si>
  <si>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</si>
  <si>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</si>
  <si>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</si>
  <si>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</si>
  <si>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</si>
  <si>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</si>
  <si>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</si>
  <si>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</si>
  <si>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</si>
  <si>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</si>
  <si>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</si>
  <si>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</si>
  <si>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</si>
  <si>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</si>
  <si>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</si>
  <si>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</si>
  <si>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</si>
  <si>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</si>
  <si>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</si>
  <si>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</si>
  <si>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</si>
  <si>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</si>
  <si>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</si>
  <si>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</si>
  <si>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</si>
  <si>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</si>
  <si>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</si>
  <si>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</si>
  <si>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</si>
  <si>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</si>
  <si>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</si>
  <si>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</si>
  <si>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</si>
  <si>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</si>
  <si>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</si>
  <si>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</si>
  <si>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</si>
  <si>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</si>
  <si>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</si>
  <si>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</si>
  <si>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</si>
  <si>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</si>
  <si>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</si>
  <si>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</si>
  <si>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</si>
  <si>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</si>
  <si>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</si>
  <si>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</si>
  <si>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</si>
  <si>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</si>
  <si>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</si>
  <si>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</si>
  <si>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</si>
  <si>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</si>
  <si>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</si>
  <si>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</si>
  <si>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</si>
  <si>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</si>
  <si>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</si>
  <si>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</si>
  <si>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</si>
  <si>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</si>
  <si>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</si>
  <si>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</si>
  <si>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</si>
  <si>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</si>
  <si>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</si>
  <si>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</si>
  <si>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</si>
  <si>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CH0139285388</t>
  </si>
  <si>
    <t>CHF</t>
  </si>
  <si>
    <t>Hard Bullet</t>
  </si>
  <si>
    <t>2026-</t>
  </si>
  <si>
    <t>2023-2027</t>
  </si>
  <si>
    <t>2028-2032</t>
  </si>
  <si>
    <t>2033-</t>
  </si>
  <si>
    <t>A-/stable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</si>
</sst>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0" fontId="2" fillId="3" borderId="0" xfId="0" applyFont="1" applyFill="1" applyBorder="1" applyAlignment="1">
      <alignment horizontal="center" vertical="center"/>
    </xf>
    <xf numFmtId="3" fontId="0" fillId="0" borderId="23" xfId="0" applyNumberFormat="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topLeftCell="A43" zoomScale="85" zoomScaleNormal="85" zoomScaleSheetLayoutView="73" workbookViewId="0">
      <selection activeCell="N9" sqref="N9"/>
    </sheetView>
  </sheetViews>
  <sheetFormatPr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8"/>
      <c r="J6" s="88"/>
      <c r="K6" s="6"/>
      <c r="L6" s="6"/>
      <c r="M6" s="6"/>
      <c r="N6" s="6"/>
    </row>
    <row r="7" spans="1:14" x14ac:dyDescent="0.25">
      <c r="A7" s="1"/>
      <c r="B7" s="6"/>
      <c r="C7" s="18" t="s">
        <v>15</v>
      </c>
      <c r="D7" s="18" t="s">
        <v>141</v>
      </c>
      <c r="E7" s="19"/>
      <c r="F7" s="20"/>
      <c r="G7" s="6"/>
      <c r="H7" s="6"/>
      <c r="I7" s="88"/>
      <c r="J7" s="88"/>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43281</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152</v>
      </c>
      <c r="E11" s="12" t="s">
        <v>142</v>
      </c>
      <c r="F11" s="12" t="s">
        <v>143</v>
      </c>
      <c r="G11" s="6"/>
      <c r="H11" s="6"/>
      <c r="I11" s="6"/>
      <c r="J11" s="6"/>
      <c r="K11" s="6"/>
      <c r="L11" s="6"/>
      <c r="M11" s="6"/>
      <c r="N11" s="6"/>
    </row>
    <row r="12" spans="1:14" x14ac:dyDescent="0.25">
      <c r="A12" s="1"/>
      <c r="B12" s="6"/>
      <c r="C12" s="12" t="s">
        <v>52</v>
      </c>
      <c r="D12" s="12" t="s">
        <v>152</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66890</v>
      </c>
      <c r="E17" s="6"/>
      <c r="F17" s="6"/>
      <c r="G17" s="6"/>
      <c r="H17" s="6"/>
      <c r="I17" s="12" t="s">
        <v>42</v>
      </c>
      <c r="J17" s="12"/>
      <c r="K17" s="23">
        <v>98366</v>
      </c>
      <c r="L17" s="6"/>
      <c r="M17" s="6"/>
      <c r="N17" s="6"/>
    </row>
    <row r="18" spans="1:14" x14ac:dyDescent="0.25">
      <c r="A18" s="1"/>
      <c r="B18" s="6"/>
      <c r="C18" s="12" t="s">
        <v>61</v>
      </c>
      <c r="D18" s="23">
        <v>5036</v>
      </c>
      <c r="E18" s="6"/>
      <c r="F18" s="6"/>
      <c r="G18" s="6"/>
      <c r="H18" s="6"/>
      <c r="I18" s="12" t="s">
        <v>43</v>
      </c>
      <c r="J18" s="12"/>
      <c r="K18" s="23">
        <v>40724</v>
      </c>
      <c r="L18" s="6"/>
      <c r="M18" s="6"/>
      <c r="N18" s="6"/>
    </row>
    <row r="19" spans="1:14" x14ac:dyDescent="0.25">
      <c r="A19" s="1"/>
      <c r="B19" s="6"/>
      <c r="C19" s="12" t="s">
        <v>28</v>
      </c>
      <c r="D19" s="23"/>
      <c r="E19" s="6"/>
      <c r="F19" s="6"/>
      <c r="G19" s="6"/>
      <c r="H19" s="6"/>
      <c r="I19" s="12" t="s">
        <v>48</v>
      </c>
      <c r="J19" s="12"/>
      <c r="K19" s="23">
        <v>32216</v>
      </c>
      <c r="L19" s="6"/>
      <c r="M19" s="6"/>
      <c r="N19" s="6"/>
    </row>
    <row r="20" spans="1:14" x14ac:dyDescent="0.25">
      <c r="A20" s="1"/>
      <c r="B20" s="6"/>
      <c r="C20" s="21" t="s">
        <v>23</v>
      </c>
      <c r="D20" s="24">
        <f>SUM(D17:D19)</f>
        <v>71926</v>
      </c>
      <c r="E20" s="6"/>
      <c r="F20" s="6"/>
      <c r="G20" s="6"/>
      <c r="H20" s="6"/>
      <c r="I20" s="12" t="s">
        <v>44</v>
      </c>
      <c r="J20" s="12"/>
      <c r="K20" s="23">
        <v>680015</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3092</v>
      </c>
      <c r="E23" s="37">
        <f>IF($D$30=0,,(D23/$D$30))</f>
        <v>4.6225145761698311E-2</v>
      </c>
      <c r="F23" s="23">
        <v>680015</v>
      </c>
      <c r="G23" s="6"/>
      <c r="H23" s="6"/>
      <c r="I23" s="12" t="s">
        <v>65</v>
      </c>
      <c r="J23" s="12"/>
      <c r="K23" s="23">
        <v>3321</v>
      </c>
      <c r="L23" s="37">
        <f>IF($K$31=0,,(K23/$K$31))</f>
        <v>4.964867693227687E-2</v>
      </c>
      <c r="M23" s="6"/>
      <c r="N23" s="6"/>
    </row>
    <row r="24" spans="1:14" x14ac:dyDescent="0.25">
      <c r="A24" s="1"/>
      <c r="B24" s="6"/>
      <c r="C24" s="27" t="s">
        <v>31</v>
      </c>
      <c r="D24" s="23"/>
      <c r="E24" s="37">
        <f t="shared" ref="E24:E30" si="0">IF($D$30=0,,(D24/$D$30))</f>
        <v>0</v>
      </c>
      <c r="F24" s="23"/>
      <c r="G24" s="6"/>
      <c r="H24" s="6"/>
      <c r="I24" s="12" t="s">
        <v>63</v>
      </c>
      <c r="J24" s="12"/>
      <c r="K24" s="23">
        <v>1064</v>
      </c>
      <c r="L24" s="37">
        <f t="shared" ref="L24:L31" si="1">IF($K$31=0,,(K24/$K$31))</f>
        <v>1.5906712513081178E-2</v>
      </c>
      <c r="M24" s="6"/>
      <c r="N24" s="6"/>
    </row>
    <row r="25" spans="1:14" x14ac:dyDescent="0.25">
      <c r="A25" s="1"/>
      <c r="B25" s="6"/>
      <c r="C25" s="27" t="s">
        <v>32</v>
      </c>
      <c r="D25" s="23"/>
      <c r="E25" s="37">
        <f t="shared" si="0"/>
        <v>0</v>
      </c>
      <c r="F25" s="23"/>
      <c r="G25" s="6"/>
      <c r="H25" s="6"/>
      <c r="I25" s="12" t="s">
        <v>64</v>
      </c>
      <c r="J25" s="12"/>
      <c r="K25" s="23">
        <v>653</v>
      </c>
      <c r="L25" s="37">
        <f t="shared" si="1"/>
        <v>9.7622963073703099E-3</v>
      </c>
      <c r="M25" s="6"/>
      <c r="N25" s="6"/>
    </row>
    <row r="26" spans="1:14" ht="29.25" customHeight="1" x14ac:dyDescent="0.25">
      <c r="A26" s="1"/>
      <c r="B26" s="6"/>
      <c r="C26" s="27" t="s">
        <v>62</v>
      </c>
      <c r="D26" s="23"/>
      <c r="E26" s="37">
        <f t="shared" si="0"/>
        <v>0</v>
      </c>
      <c r="F26" s="23"/>
      <c r="G26" s="6"/>
      <c r="H26" s="6"/>
      <c r="I26" s="12" t="s">
        <v>56</v>
      </c>
      <c r="J26" s="12"/>
      <c r="K26" s="23">
        <v>11141</v>
      </c>
      <c r="L26" s="37">
        <f t="shared" si="1"/>
        <v>0.16655703393631335</v>
      </c>
      <c r="M26" s="6"/>
      <c r="N26" s="6"/>
    </row>
    <row r="27" spans="1:14" x14ac:dyDescent="0.25">
      <c r="A27" s="1"/>
      <c r="B27" s="6"/>
      <c r="C27" s="27" t="s">
        <v>33</v>
      </c>
      <c r="D27" s="23">
        <v>63798</v>
      </c>
      <c r="E27" s="37">
        <f t="shared" si="0"/>
        <v>0.95377485423830166</v>
      </c>
      <c r="F27" s="23">
        <v>673124</v>
      </c>
      <c r="G27" s="6"/>
      <c r="H27" s="6"/>
      <c r="I27" s="12" t="s">
        <v>57</v>
      </c>
      <c r="J27" s="12"/>
      <c r="K27" s="23">
        <v>22203</v>
      </c>
      <c r="L27" s="37">
        <f t="shared" si="1"/>
        <v>0.33193302436836597</v>
      </c>
      <c r="M27" s="6"/>
      <c r="N27" s="6"/>
    </row>
    <row r="28" spans="1:14" x14ac:dyDescent="0.25">
      <c r="A28" s="1"/>
      <c r="B28" s="6"/>
      <c r="C28" s="27" t="s">
        <v>34</v>
      </c>
      <c r="D28" s="23"/>
      <c r="E28" s="37">
        <f t="shared" si="0"/>
        <v>0</v>
      </c>
      <c r="F28" s="23"/>
      <c r="G28" s="6"/>
      <c r="H28" s="6"/>
      <c r="I28" s="12" t="s">
        <v>58</v>
      </c>
      <c r="J28" s="12"/>
      <c r="K28" s="23">
        <v>6734</v>
      </c>
      <c r="L28" s="37">
        <f t="shared" si="1"/>
        <v>0.10067274629989535</v>
      </c>
      <c r="M28" s="6"/>
      <c r="N28" s="6"/>
    </row>
    <row r="29" spans="1:14" x14ac:dyDescent="0.25">
      <c r="A29" s="1"/>
      <c r="B29" s="6"/>
      <c r="C29" s="27" t="s">
        <v>35</v>
      </c>
      <c r="D29" s="23"/>
      <c r="E29" s="37">
        <f t="shared" si="0"/>
        <v>0</v>
      </c>
      <c r="F29" s="23"/>
      <c r="G29" s="6"/>
      <c r="H29" s="6"/>
      <c r="I29" s="12" t="s">
        <v>59</v>
      </c>
      <c r="J29" s="12"/>
      <c r="K29" s="23">
        <v>21774</v>
      </c>
      <c r="L29" s="37">
        <f t="shared" si="1"/>
        <v>0.32551950964269699</v>
      </c>
      <c r="M29" s="6"/>
      <c r="N29" s="6"/>
    </row>
    <row r="30" spans="1:14" x14ac:dyDescent="0.25">
      <c r="A30" s="1"/>
      <c r="B30" s="6"/>
      <c r="C30" s="26" t="s">
        <v>46</v>
      </c>
      <c r="D30" s="30">
        <f>SUM(D23:D29)</f>
        <v>66890</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66890</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33833</v>
      </c>
      <c r="E34" s="37">
        <f>IF($D$36=0,,(D34/$D$36))</f>
        <v>0.50580056809687546</v>
      </c>
      <c r="F34" s="6"/>
      <c r="G34" s="6"/>
      <c r="H34" s="6"/>
      <c r="I34" s="12" t="s">
        <v>38</v>
      </c>
      <c r="J34" s="12"/>
      <c r="K34" s="23">
        <v>58385</v>
      </c>
      <c r="L34" s="37">
        <f>IF($K$36=0,,(K34/$K$36))</f>
        <v>0.87285094931977869</v>
      </c>
      <c r="M34" s="6"/>
      <c r="N34" s="6"/>
    </row>
    <row r="35" spans="1:16" x14ac:dyDescent="0.25">
      <c r="A35" s="1"/>
      <c r="B35" s="6"/>
      <c r="C35" s="27" t="s">
        <v>11</v>
      </c>
      <c r="D35" s="23">
        <v>33057</v>
      </c>
      <c r="E35" s="37">
        <f t="shared" ref="E35:E36" si="2">IF($D$36=0,,(D35/$D$36))</f>
        <v>0.49419943190312454</v>
      </c>
      <c r="F35" s="6"/>
      <c r="G35" s="6"/>
      <c r="H35" s="6"/>
      <c r="I35" s="31" t="s">
        <v>39</v>
      </c>
      <c r="J35" s="31"/>
      <c r="K35" s="32">
        <v>8505</v>
      </c>
      <c r="L35" s="37">
        <f t="shared" ref="L35:L36" si="3">IF($K$36=0,,(K35/$K$36))</f>
        <v>0.12714905068022125</v>
      </c>
      <c r="M35" s="6"/>
      <c r="N35" s="6"/>
    </row>
    <row r="36" spans="1:16" x14ac:dyDescent="0.25">
      <c r="A36" s="1"/>
      <c r="B36" s="6"/>
      <c r="C36" s="26" t="s">
        <v>46</v>
      </c>
      <c r="D36" s="30">
        <f>SUM(D34:D35)</f>
        <v>66890</v>
      </c>
      <c r="E36" s="46">
        <f t="shared" si="2"/>
        <v>1</v>
      </c>
      <c r="F36" s="6"/>
      <c r="G36" s="6"/>
      <c r="H36" s="6"/>
      <c r="I36" s="33" t="s">
        <v>46</v>
      </c>
      <c r="J36" s="34"/>
      <c r="K36" s="30">
        <f>SUM(K34:K35)</f>
        <v>66890</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19948</v>
      </c>
      <c r="E41" s="23">
        <v>15135</v>
      </c>
      <c r="F41" s="23">
        <v>11796</v>
      </c>
      <c r="G41" s="23">
        <v>9013</v>
      </c>
      <c r="H41" s="23">
        <v>6407</v>
      </c>
      <c r="I41" s="23">
        <v>3957</v>
      </c>
      <c r="J41" s="23">
        <v>621</v>
      </c>
      <c r="K41" s="23">
        <v>13</v>
      </c>
      <c r="L41" s="23"/>
      <c r="M41" s="30">
        <f>SUM(D41:L41)</f>
        <v>66890</v>
      </c>
      <c r="N41" s="6"/>
    </row>
    <row r="42" spans="1:16" x14ac:dyDescent="0.25">
      <c r="A42" s="1"/>
      <c r="B42" s="6"/>
      <c r="C42" s="12" t="s">
        <v>80</v>
      </c>
      <c r="D42" s="37">
        <f>IF($M$41=0,,(D41/$M$41))</f>
        <v>0.29822095978472118</v>
      </c>
      <c r="E42" s="37">
        <f t="shared" ref="E42:M42" si="4">IF($M$41=0,,(E41/$M$41))</f>
        <v>0.22626700553146958</v>
      </c>
      <c r="F42" s="37">
        <f t="shared" si="4"/>
        <v>0.17634923007923456</v>
      </c>
      <c r="G42" s="37">
        <f t="shared" si="4"/>
        <v>0.134743608910151</v>
      </c>
      <c r="H42" s="37">
        <f t="shared" si="4"/>
        <v>9.5784123187322476E-2</v>
      </c>
      <c r="I42" s="37">
        <f t="shared" si="4"/>
        <v>5.9156824637464495E-2</v>
      </c>
      <c r="J42" s="37">
        <f t="shared" si="4"/>
        <v>9.2838989385558377E-3</v>
      </c>
      <c r="K42" s="37">
        <f t="shared" si="4"/>
        <v>1.9434893108087907E-4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2018</v>
      </c>
      <c r="E44" s="29">
        <v>2019</v>
      </c>
      <c r="F44" s="29">
        <v>2020</v>
      </c>
      <c r="G44" s="29">
        <v>2021</v>
      </c>
      <c r="H44" s="29">
        <v>2022</v>
      </c>
      <c r="I44" s="29">
        <v>2023</v>
      </c>
      <c r="J44" s="29">
        <v>2024</v>
      </c>
      <c r="K44" s="29">
        <v>2025</v>
      </c>
      <c r="L44" s="29" t="s">
        <v>148</v>
      </c>
      <c r="M44" s="29" t="s">
        <v>46</v>
      </c>
      <c r="N44" s="6"/>
    </row>
    <row r="45" spans="1:16" x14ac:dyDescent="0.25">
      <c r="A45" s="1"/>
      <c r="B45" s="6"/>
      <c r="C45" s="12" t="s">
        <v>54</v>
      </c>
      <c r="D45" s="23">
        <v>45658</v>
      </c>
      <c r="E45" s="23">
        <v>10588</v>
      </c>
      <c r="F45" s="23">
        <v>4896</v>
      </c>
      <c r="G45" s="23">
        <v>2679</v>
      </c>
      <c r="H45" s="23">
        <v>2173</v>
      </c>
      <c r="I45" s="23">
        <v>365</v>
      </c>
      <c r="J45" s="23">
        <v>143</v>
      </c>
      <c r="K45" s="23">
        <v>149</v>
      </c>
      <c r="L45" s="23">
        <v>239</v>
      </c>
      <c r="M45" s="30">
        <f>SUM(D45:L45)</f>
        <v>66890</v>
      </c>
      <c r="N45" s="6"/>
    </row>
    <row r="46" spans="1:16" x14ac:dyDescent="0.25">
      <c r="A46" s="1"/>
      <c r="B46" s="6"/>
      <c r="C46" s="12" t="s">
        <v>80</v>
      </c>
      <c r="D46" s="37">
        <f>IF($M$41=0,,(D45/$M$41))</f>
        <v>0.68258334579159818</v>
      </c>
      <c r="E46" s="37">
        <f t="shared" ref="E46:M46" si="5">IF($M$41=0,,(E45/$M$41))</f>
        <v>0.15828972940648828</v>
      </c>
      <c r="F46" s="37">
        <f t="shared" si="5"/>
        <v>7.3194797428614136E-2</v>
      </c>
      <c r="G46" s="37">
        <f t="shared" si="5"/>
        <v>4.005082972043654E-2</v>
      </c>
      <c r="H46" s="37">
        <f t="shared" si="5"/>
        <v>3.248617132605771E-2</v>
      </c>
      <c r="I46" s="37">
        <f t="shared" si="5"/>
        <v>5.4567199880400661E-3</v>
      </c>
      <c r="J46" s="37">
        <f t="shared" si="5"/>
        <v>2.1378382418896697E-3</v>
      </c>
      <c r="K46" s="37">
        <f t="shared" si="5"/>
        <v>2.2275377485423829E-3</v>
      </c>
      <c r="L46" s="37">
        <f t="shared" si="5"/>
        <v>3.5730303483330842E-3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9408</v>
      </c>
      <c r="E53" s="23">
        <v>7933</v>
      </c>
      <c r="F53" s="23">
        <v>18498</v>
      </c>
      <c r="G53" s="23">
        <v>3625</v>
      </c>
      <c r="H53" s="23">
        <v>27426</v>
      </c>
      <c r="I53" s="30">
        <f>SUM(D53:H53)</f>
        <v>66890</v>
      </c>
      <c r="J53" s="7"/>
      <c r="K53" s="6"/>
      <c r="L53" s="6"/>
      <c r="M53" s="6"/>
      <c r="N53" s="6"/>
    </row>
    <row r="54" spans="1:14" x14ac:dyDescent="0.25">
      <c r="A54" s="1"/>
      <c r="B54" s="6"/>
      <c r="C54" s="12" t="s">
        <v>80</v>
      </c>
      <c r="D54" s="37">
        <f>IF($I$53=0,,(D53/$I$53))</f>
        <v>0.14064882643145463</v>
      </c>
      <c r="E54" s="37">
        <f t="shared" ref="E54:I54" si="6">IF($I$53=0,,(E53/$I$53))</f>
        <v>0.11859769771266258</v>
      </c>
      <c r="F54" s="37">
        <f t="shared" si="6"/>
        <v>0.27654357901031545</v>
      </c>
      <c r="G54" s="37">
        <f t="shared" si="6"/>
        <v>5.4193451936014353E-2</v>
      </c>
      <c r="H54" s="37">
        <f t="shared" si="6"/>
        <v>0.41001644490955302</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0.37419999999999998</v>
      </c>
      <c r="E64" s="6"/>
      <c r="F64" s="6"/>
      <c r="G64" s="6"/>
      <c r="H64" s="6"/>
      <c r="I64" s="6"/>
      <c r="J64" s="6"/>
      <c r="K64" s="6"/>
      <c r="L64" s="6"/>
      <c r="M64" s="6"/>
      <c r="N64" s="6"/>
    </row>
    <row r="65" spans="1:14" x14ac:dyDescent="0.25">
      <c r="A65" s="1"/>
      <c r="B65" s="6"/>
      <c r="C65" s="12" t="s">
        <v>102</v>
      </c>
      <c r="D65" s="78">
        <v>0.4259</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145</v>
      </c>
      <c r="D79" s="23">
        <v>1499</v>
      </c>
      <c r="E79" s="38" t="s">
        <v>146</v>
      </c>
      <c r="F79" s="77">
        <v>40840</v>
      </c>
      <c r="G79" s="38">
        <v>1.5</v>
      </c>
      <c r="H79" s="39" t="s">
        <v>11</v>
      </c>
      <c r="I79" s="38" t="s">
        <v>147</v>
      </c>
      <c r="J79" s="77">
        <v>43397</v>
      </c>
      <c r="K79" s="77">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50840</v>
      </c>
      <c r="E85" s="6"/>
      <c r="F85" s="6"/>
      <c r="G85" s="6"/>
      <c r="H85" s="6"/>
      <c r="I85" s="6"/>
      <c r="J85" s="6"/>
      <c r="K85" s="6"/>
      <c r="L85" s="6"/>
      <c r="M85" s="6"/>
      <c r="N85" s="6"/>
    </row>
    <row r="86" spans="1:14" x14ac:dyDescent="0.25">
      <c r="A86" s="1"/>
      <c r="B86" s="6"/>
      <c r="C86" s="12" t="s">
        <v>22</v>
      </c>
      <c r="D86" s="42">
        <v>52339</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2018</v>
      </c>
      <c r="E89" s="36">
        <v>2019</v>
      </c>
      <c r="F89" s="36">
        <v>2020</v>
      </c>
      <c r="G89" s="36">
        <v>2021</v>
      </c>
      <c r="H89" s="36">
        <v>2022</v>
      </c>
      <c r="I89" s="36" t="s">
        <v>149</v>
      </c>
      <c r="J89" s="36" t="s">
        <v>150</v>
      </c>
      <c r="K89" s="36" t="s">
        <v>151</v>
      </c>
      <c r="L89" s="36" t="s">
        <v>46</v>
      </c>
      <c r="M89" s="6"/>
      <c r="N89" s="6"/>
    </row>
    <row r="90" spans="1:14" x14ac:dyDescent="0.25">
      <c r="A90" s="1"/>
      <c r="B90" s="6"/>
      <c r="C90" s="12" t="s">
        <v>23</v>
      </c>
      <c r="D90" s="23">
        <v>1539</v>
      </c>
      <c r="E90" s="23">
        <v>7110</v>
      </c>
      <c r="F90" s="23">
        <v>10115</v>
      </c>
      <c r="G90" s="23">
        <v>12268</v>
      </c>
      <c r="H90" s="23">
        <v>7528</v>
      </c>
      <c r="I90" s="23">
        <v>11610</v>
      </c>
      <c r="J90" s="23">
        <v>1259</v>
      </c>
      <c r="K90" s="23">
        <v>910</v>
      </c>
      <c r="L90" s="30">
        <f>SUM(D90:K90)</f>
        <v>52339</v>
      </c>
      <c r="M90" s="6"/>
      <c r="N90" s="6"/>
    </row>
    <row r="91" spans="1:14" x14ac:dyDescent="0.25">
      <c r="A91" s="1"/>
      <c r="B91" s="6"/>
      <c r="C91" s="12" t="s">
        <v>82</v>
      </c>
      <c r="D91" s="37">
        <f>IF($L$90=0,,(D90/$L$90))</f>
        <v>2.9404459389747607E-2</v>
      </c>
      <c r="E91" s="37">
        <f t="shared" ref="E91:L91" si="8">IF($L$90=0,,(E90/$L$90))</f>
        <v>0.13584516326257667</v>
      </c>
      <c r="F91" s="37">
        <f t="shared" si="8"/>
        <v>0.19325932860773037</v>
      </c>
      <c r="G91" s="37">
        <f t="shared" si="8"/>
        <v>0.2343950018150901</v>
      </c>
      <c r="H91" s="37">
        <f t="shared" si="8"/>
        <v>0.14383155964003896</v>
      </c>
      <c r="I91" s="37">
        <f t="shared" si="8"/>
        <v>0.22182311469458721</v>
      </c>
      <c r="J91" s="37">
        <f t="shared" si="8"/>
        <v>2.4054720189533616E-2</v>
      </c>
      <c r="K91" s="37">
        <f t="shared" si="8"/>
        <v>1.7386652400695465E-2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28793</v>
      </c>
      <c r="E94" s="37">
        <f>IF($D$96=0,,(D94/$D$96))</f>
        <v>0.55012514568486215</v>
      </c>
      <c r="F94" s="6"/>
      <c r="G94" s="6"/>
      <c r="H94" s="6"/>
      <c r="I94" s="6"/>
      <c r="J94" s="6"/>
      <c r="K94" s="6"/>
      <c r="L94" s="6"/>
      <c r="M94" s="6"/>
      <c r="N94" s="6"/>
    </row>
    <row r="95" spans="1:14" x14ac:dyDescent="0.25">
      <c r="A95" s="1"/>
      <c r="B95" s="6"/>
      <c r="C95" s="12" t="s">
        <v>37</v>
      </c>
      <c r="D95" s="23">
        <v>23546</v>
      </c>
      <c r="E95" s="37">
        <f t="shared" ref="E95:E96" si="9">IF($D$96=0,,(D95/$D$96))</f>
        <v>0.44987485431513785</v>
      </c>
      <c r="F95" s="6"/>
      <c r="G95" s="6"/>
      <c r="H95" s="6"/>
      <c r="I95" s="6"/>
      <c r="J95" s="6"/>
      <c r="K95" s="6"/>
      <c r="L95" s="6"/>
      <c r="M95" s="6"/>
      <c r="N95" s="6"/>
    </row>
    <row r="96" spans="1:14" x14ac:dyDescent="0.25">
      <c r="A96" s="1"/>
      <c r="B96" s="6"/>
      <c r="C96" s="21" t="s">
        <v>46</v>
      </c>
      <c r="D96" s="30">
        <f>SUM(D94:D95)</f>
        <v>52339</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71926</v>
      </c>
      <c r="E101" s="79">
        <v>45454</v>
      </c>
      <c r="F101" s="6"/>
      <c r="G101" s="6"/>
      <c r="H101" s="6"/>
      <c r="I101" s="6"/>
      <c r="J101" s="6"/>
      <c r="K101" s="6"/>
      <c r="L101" s="6"/>
      <c r="M101" s="6"/>
      <c r="N101" s="6"/>
    </row>
    <row r="102" spans="1:14" x14ac:dyDescent="0.25">
      <c r="B102" s="6"/>
      <c r="C102" s="53" t="s">
        <v>89</v>
      </c>
      <c r="D102" s="68"/>
      <c r="E102" s="79">
        <v>3318</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3567</v>
      </c>
      <c r="F104" s="6"/>
      <c r="G104" s="6"/>
      <c r="H104" s="6"/>
      <c r="I104" s="6"/>
      <c r="J104" s="6"/>
      <c r="K104" s="6"/>
      <c r="L104" s="6"/>
      <c r="M104" s="6"/>
      <c r="N104" s="6"/>
    </row>
    <row r="105" spans="1:14" x14ac:dyDescent="0.25">
      <c r="B105" s="6"/>
      <c r="C105" s="52" t="s">
        <v>46</v>
      </c>
      <c r="D105" s="85">
        <f>SUM(D101:D104)</f>
        <v>71926</v>
      </c>
      <c r="E105" s="82">
        <f t="shared" ref="E105" si="10">SUM(E101:E104)</f>
        <v>52339</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38319</v>
      </c>
      <c r="E120" s="79">
        <v>23546</v>
      </c>
      <c r="F120" s="6"/>
      <c r="G120" s="6"/>
      <c r="H120" s="6"/>
      <c r="I120" s="6"/>
      <c r="J120" s="6"/>
      <c r="K120" s="6"/>
      <c r="L120" s="6"/>
      <c r="M120" s="6"/>
      <c r="N120" s="6"/>
    </row>
    <row r="121" spans="2:14" x14ac:dyDescent="0.25">
      <c r="B121" s="6"/>
      <c r="C121" s="53" t="s">
        <v>11</v>
      </c>
      <c r="D121" s="68">
        <v>33607</v>
      </c>
      <c r="E121" s="79">
        <v>28793</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9">
        <f t="shared" ref="D123:E123" si="11">SUM(D120:D122)</f>
        <v>71926</v>
      </c>
      <c r="E123" s="87">
        <f t="shared" si="11"/>
        <v>52339</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2018-07-11T12:34:53Z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