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270" yWindow="-150" windowWidth="20700" windowHeight="12600"/>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<sst xmlns="http://schemas.openxmlformats.org/spreadsheetml/2006/main" count="219" uniqueCount="153">
  <si>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</si>
  <si>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</si>
  <si>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</si>
  <si>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</si>
  <si>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</si>
  <si>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</si>
  <si>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</si>
  <si>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</si>
  <si>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</si>
  <si>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</si>
  <si>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</si>
  <si>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</si>
  <si>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</si>
  <si>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</si>
  <si>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</si>
  <si>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</si>
  <si>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</si>
  <si>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</si>
  <si>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</si>
  <si>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</si>
  <si>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</si>
  <si>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</si>
  <si>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</si>
  <si>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</si>
  <si>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</si>
  <si>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</si>
  <si>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</si>
  <si>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</si>
  <si>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</si>
  <si>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</si>
  <si>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</si>
  <si>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</si>
  <si>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</si>
  <si>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</si>
  <si>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</si>
  <si>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</si>
  <si>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</si>
  <si>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</si>
  <si>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</si>
  <si>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</si>
  <si>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</si>
  <si>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</si>
  <si>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</si>
  <si>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</si>
  <si>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</si>
  <si>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</si>
  <si>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</si>
  <si>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</si>
  <si>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</si>
  <si>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</si>
  <si>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</si>
  <si>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</si>
  <si>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</si>
  <si>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</si>
  <si>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</si>
  <si>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</si>
  <si>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</si>
  <si>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</si>
  <si>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</si>
  <si>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</si>
  <si>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</si>
  <si>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</si>
  <si>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</si>
  <si>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</si>
  <si>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</si>
  <si>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</si>
  <si>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</si>
  <si>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</si>
  <si>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</si>
  <si>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</si>
  <si>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</si>
  <si>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</si>
  <si>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</si>
  <si>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</si>
  <si>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</si>
  <si>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</si>
  <si>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</si>
  <si>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</si>
  <si>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</si>
  <si>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</si>
  <si>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</si>
  <si>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</si>
  <si>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</si>
  <si>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</si>
  <si>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</si>
  <si>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</si>
  <si>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</si>
  <si>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</si>
  <si>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</si>
  <si>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</si>
  <si>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</si>
  <si>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</si>
  <si>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</si>
  <si>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</si>
  <si>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</si>
  <si>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</si>
  <si>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</si>
  <si>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</si>
  <si>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</si>
  <si>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</si>
  <si>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</si>
  <si>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</si>
  <si>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</si>
  <si>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</si>
  <si>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</si>
  <si>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</si>
  <si>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</si>
  <si>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</si>
  <si>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</si>
  <si>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</si>
  <si>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</si>
  <si>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</si>
  <si>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</si>
  <si>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</si>
  <si>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</si>
  <si>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</si>
  <si>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</si>
  <si>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</si>
  <si>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</si>
  <si>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</si>
  <si>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</si>
  <si>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</si>
  <si>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</si>
  <si>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</si>
  <si>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</si>
  <si>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</si>
  <si>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</si>
  <si>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</si>
  <si>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</si>
  <si>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</si>
  <si>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</si>
  <si>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</si>
  <si>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</si>
  <si>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</si>
  <si>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</si>
  <si>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</si>
  <si>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</si>
  <si>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</si>
  <si>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</si>
  <si>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</si>
  <si>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</si>
  <si>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</si>
  <si>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</si>
  <si>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</si>
  <si>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</si>
  <si>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CH0139285388</t>
  </si>
  <si>
    <t>CHF</t>
  </si>
  <si>
    <t>Hard Bullet</t>
  </si>
  <si>
    <t>2026-</t>
  </si>
  <si>
    <t>2023-2027</t>
  </si>
  <si>
    <t>2028-2032</t>
  </si>
  <si>
    <t>2033-</t>
  </si>
  <si>
    <t>A-/stable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</si>
</sst>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zoomScale="85" zoomScaleNormal="85" zoomScaleSheetLayoutView="73" workbookViewId="0">
      <selection activeCell="K93" sqref="K93"/>
    </sheetView>
  </sheetViews>
  <sheetFormatPr defaultColWidth="9.140625" defaultRowHeight="15" x14ac:dyDescent="0.25"/>
  <cols>
    <col min="1" max="2" width="9.140625" style="4"/>
    <col min="3" max="3" width="28.140625" style="4" customWidth="1"/>
    <col min="4" max="4" width="11.2851562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9"/>
      <c r="J6" s="89"/>
      <c r="K6" s="6"/>
      <c r="L6" s="6"/>
      <c r="M6" s="6"/>
      <c r="N6" s="6"/>
    </row>
    <row r="7" spans="1:14" x14ac:dyDescent="0.25">
      <c r="A7" s="1"/>
      <c r="B7" s="6"/>
      <c r="C7" s="18" t="s">
        <v>15</v>
      </c>
      <c r="D7" s="18" t="s">
        <v>141</v>
      </c>
      <c r="E7" s="19"/>
      <c r="F7" s="20"/>
      <c r="G7" s="6"/>
      <c r="H7" s="6"/>
      <c r="I7" s="89"/>
      <c r="J7" s="89"/>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43373</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152</v>
      </c>
      <c r="E11" s="12" t="s">
        <v>142</v>
      </c>
      <c r="F11" s="12" t="s">
        <v>143</v>
      </c>
      <c r="G11" s="6"/>
      <c r="H11" s="6"/>
      <c r="I11" s="6"/>
      <c r="J11" s="6"/>
      <c r="K11" s="6"/>
      <c r="L11" s="6"/>
      <c r="M11" s="6"/>
      <c r="N11" s="6"/>
    </row>
    <row r="12" spans="1:14" x14ac:dyDescent="0.25">
      <c r="A12" s="1"/>
      <c r="B12" s="6"/>
      <c r="C12" s="12" t="s">
        <v>52</v>
      </c>
      <c r="D12" s="12" t="s">
        <v>152</v>
      </c>
      <c r="E12" s="12" t="s">
        <v>142</v>
      </c>
      <c r="F12" s="12" t="s">
        <v>143</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67651</v>
      </c>
      <c r="E17" s="6"/>
      <c r="F17" s="6"/>
      <c r="G17" s="6"/>
      <c r="H17" s="6"/>
      <c r="I17" s="12" t="s">
        <v>42</v>
      </c>
      <c r="J17" s="12"/>
      <c r="K17" s="23">
        <v>98496</v>
      </c>
      <c r="L17" s="6"/>
      <c r="M17" s="6"/>
      <c r="N17" s="6"/>
    </row>
    <row r="18" spans="1:14" x14ac:dyDescent="0.25">
      <c r="A18" s="1"/>
      <c r="B18" s="6"/>
      <c r="C18" s="12" t="s">
        <v>61</v>
      </c>
      <c r="D18" s="23">
        <v>5036</v>
      </c>
      <c r="E18" s="6"/>
      <c r="F18" s="6"/>
      <c r="G18" s="6"/>
      <c r="H18" s="6"/>
      <c r="I18" s="12" t="s">
        <v>43</v>
      </c>
      <c r="J18" s="12"/>
      <c r="K18" s="23">
        <v>41203</v>
      </c>
      <c r="L18" s="6"/>
      <c r="M18" s="6"/>
      <c r="N18" s="6"/>
    </row>
    <row r="19" spans="1:14" x14ac:dyDescent="0.25">
      <c r="A19" s="1"/>
      <c r="B19" s="6"/>
      <c r="C19" s="12" t="s">
        <v>28</v>
      </c>
      <c r="D19" s="23"/>
      <c r="E19" s="6"/>
      <c r="F19" s="6"/>
      <c r="G19" s="6"/>
      <c r="H19" s="6"/>
      <c r="I19" s="12" t="s">
        <v>48</v>
      </c>
      <c r="J19" s="12"/>
      <c r="K19" s="23">
        <v>32524</v>
      </c>
      <c r="L19" s="6"/>
      <c r="M19" s="6"/>
      <c r="N19" s="6"/>
    </row>
    <row r="20" spans="1:14" x14ac:dyDescent="0.25">
      <c r="A20" s="1"/>
      <c r="B20" s="6"/>
      <c r="C20" s="21" t="s">
        <v>23</v>
      </c>
      <c r="D20" s="24">
        <f>SUM(D17:D19)</f>
        <v>72687</v>
      </c>
      <c r="E20" s="6"/>
      <c r="F20" s="6"/>
      <c r="G20" s="6"/>
      <c r="H20" s="6"/>
      <c r="I20" s="12" t="s">
        <v>44</v>
      </c>
      <c r="J20" s="12"/>
      <c r="K20" s="23">
        <v>686837</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3776</v>
      </c>
      <c r="E23" s="37">
        <f>IF($D$30=0,,(D23/$D$30))</f>
        <v>5.5815878553162557E-2</v>
      </c>
      <c r="F23" s="23">
        <v>855628</v>
      </c>
      <c r="G23" s="6"/>
      <c r="H23" s="6"/>
      <c r="I23" s="12" t="s">
        <v>65</v>
      </c>
      <c r="J23" s="12"/>
      <c r="K23" s="23">
        <v>3497</v>
      </c>
      <c r="L23" s="37">
        <f>IF($K$31=0,,(K23/$K$31))</f>
        <v>5.1691771001167758E-2</v>
      </c>
      <c r="M23" s="6"/>
      <c r="N23" s="6"/>
    </row>
    <row r="24" spans="1:14" x14ac:dyDescent="0.25">
      <c r="A24" s="1"/>
      <c r="B24" s="6"/>
      <c r="C24" s="27" t="s">
        <v>31</v>
      </c>
      <c r="D24" s="23"/>
      <c r="E24" s="37">
        <f t="shared" ref="E24:E30" si="0">IF($D$30=0,,(D24/$D$30))</f>
        <v>0</v>
      </c>
      <c r="F24" s="23"/>
      <c r="G24" s="6"/>
      <c r="H24" s="6"/>
      <c r="I24" s="12" t="s">
        <v>63</v>
      </c>
      <c r="J24" s="12"/>
      <c r="K24" s="23">
        <v>1151</v>
      </c>
      <c r="L24" s="37">
        <f t="shared" ref="L24:L31" si="1">IF($K$31=0,,(K24/$K$31))</f>
        <v>1.7013791370415809E-2</v>
      </c>
      <c r="M24" s="6"/>
      <c r="N24" s="6"/>
    </row>
    <row r="25" spans="1:14" x14ac:dyDescent="0.25">
      <c r="A25" s="1"/>
      <c r="B25" s="6"/>
      <c r="C25" s="27" t="s">
        <v>32</v>
      </c>
      <c r="D25" s="23"/>
      <c r="E25" s="37">
        <f t="shared" si="0"/>
        <v>0</v>
      </c>
      <c r="F25" s="23"/>
      <c r="G25" s="6"/>
      <c r="H25" s="6"/>
      <c r="I25" s="12" t="s">
        <v>64</v>
      </c>
      <c r="J25" s="12"/>
      <c r="K25" s="23">
        <v>677</v>
      </c>
      <c r="L25" s="37">
        <f t="shared" si="1"/>
        <v>1.0007243056274113E-2</v>
      </c>
      <c r="M25" s="6"/>
      <c r="N25" s="6"/>
    </row>
    <row r="26" spans="1:14" ht="29.25" customHeight="1" x14ac:dyDescent="0.25">
      <c r="A26" s="1"/>
      <c r="B26" s="6"/>
      <c r="C26" s="27" t="s">
        <v>62</v>
      </c>
      <c r="D26" s="23"/>
      <c r="E26" s="37">
        <f t="shared" si="0"/>
        <v>0</v>
      </c>
      <c r="F26" s="23"/>
      <c r="G26" s="6"/>
      <c r="H26" s="6"/>
      <c r="I26" s="12" t="s">
        <v>56</v>
      </c>
      <c r="J26" s="12"/>
      <c r="K26" s="23">
        <v>11163</v>
      </c>
      <c r="L26" s="37">
        <f t="shared" si="1"/>
        <v>0.16500864732228643</v>
      </c>
      <c r="M26" s="6"/>
      <c r="N26" s="6"/>
    </row>
    <row r="27" spans="1:14" x14ac:dyDescent="0.25">
      <c r="A27" s="1"/>
      <c r="B27" s="6"/>
      <c r="C27" s="27" t="s">
        <v>33</v>
      </c>
      <c r="D27" s="23">
        <v>63875</v>
      </c>
      <c r="E27" s="37">
        <f t="shared" si="0"/>
        <v>0.9441841214468375</v>
      </c>
      <c r="F27" s="23">
        <v>678920</v>
      </c>
      <c r="G27" s="6"/>
      <c r="H27" s="6"/>
      <c r="I27" s="12" t="s">
        <v>57</v>
      </c>
      <c r="J27" s="12"/>
      <c r="K27" s="23">
        <v>22394</v>
      </c>
      <c r="L27" s="37">
        <f t="shared" si="1"/>
        <v>0.33102245347444975</v>
      </c>
      <c r="M27" s="6"/>
      <c r="N27" s="6"/>
    </row>
    <row r="28" spans="1:14" x14ac:dyDescent="0.25">
      <c r="A28" s="1"/>
      <c r="B28" s="6"/>
      <c r="C28" s="27" t="s">
        <v>34</v>
      </c>
      <c r="D28" s="23"/>
      <c r="E28" s="37">
        <f t="shared" si="0"/>
        <v>0</v>
      </c>
      <c r="F28" s="23"/>
      <c r="G28" s="6"/>
      <c r="H28" s="6"/>
      <c r="I28" s="12" t="s">
        <v>58</v>
      </c>
      <c r="J28" s="12"/>
      <c r="K28" s="23">
        <v>6840</v>
      </c>
      <c r="L28" s="37">
        <f t="shared" si="1"/>
        <v>0.10110715288761438</v>
      </c>
      <c r="M28" s="6"/>
      <c r="N28" s="6"/>
    </row>
    <row r="29" spans="1:14" x14ac:dyDescent="0.25">
      <c r="A29" s="1"/>
      <c r="B29" s="6"/>
      <c r="C29" s="27" t="s">
        <v>35</v>
      </c>
      <c r="D29" s="23"/>
      <c r="E29" s="37">
        <f t="shared" si="0"/>
        <v>0</v>
      </c>
      <c r="F29" s="23"/>
      <c r="G29" s="6"/>
      <c r="H29" s="6"/>
      <c r="I29" s="12" t="s">
        <v>59</v>
      </c>
      <c r="J29" s="12"/>
      <c r="K29" s="23">
        <v>21929</v>
      </c>
      <c r="L29" s="37">
        <f t="shared" si="1"/>
        <v>0.32414894088779178</v>
      </c>
      <c r="M29" s="6"/>
      <c r="N29" s="6"/>
    </row>
    <row r="30" spans="1:14" x14ac:dyDescent="0.25">
      <c r="A30" s="1"/>
      <c r="B30" s="6"/>
      <c r="C30" s="26" t="s">
        <v>46</v>
      </c>
      <c r="D30" s="30">
        <f>SUM(D23:D29)</f>
        <v>67651</v>
      </c>
      <c r="E30" s="46">
        <f t="shared" si="0"/>
        <v>1</v>
      </c>
      <c r="F30" s="6"/>
      <c r="G30" s="6"/>
      <c r="H30" s="6"/>
      <c r="I30" s="31" t="s">
        <v>40</v>
      </c>
      <c r="J30" s="31"/>
      <c r="K30" s="32">
        <v>0</v>
      </c>
      <c r="L30" s="37">
        <f t="shared" si="1"/>
        <v>0</v>
      </c>
      <c r="M30" s="6"/>
      <c r="N30" s="6"/>
    </row>
    <row r="31" spans="1:14" x14ac:dyDescent="0.25">
      <c r="A31" s="1"/>
      <c r="B31" s="6"/>
      <c r="C31" s="6"/>
      <c r="D31" s="6"/>
      <c r="E31" s="6"/>
      <c r="F31" s="6"/>
      <c r="G31" s="6"/>
      <c r="H31" s="6"/>
      <c r="I31" s="33" t="s">
        <v>46</v>
      </c>
      <c r="J31" s="34"/>
      <c r="K31" s="30">
        <f>SUM(K23:K30)</f>
        <v>67651</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ht="14.45" x14ac:dyDescent="0.3">
      <c r="A34" s="1"/>
      <c r="B34" s="6"/>
      <c r="C34" s="27" t="s">
        <v>37</v>
      </c>
      <c r="D34" s="23">
        <v>35874</v>
      </c>
      <c r="E34" s="37">
        <f>IF($D$36=0,,(D34/$D$36))</f>
        <v>0.53028040975004065</v>
      </c>
      <c r="F34" s="6"/>
      <c r="G34" s="6"/>
      <c r="H34" s="6"/>
      <c r="I34" s="12" t="s">
        <v>38</v>
      </c>
      <c r="J34" s="12"/>
      <c r="K34" s="23">
        <v>58867</v>
      </c>
      <c r="L34" s="37">
        <f>IF($K$36=0,,(K34/$K$36))</f>
        <v>0.87015712997590577</v>
      </c>
      <c r="M34" s="6"/>
      <c r="N34" s="6"/>
    </row>
    <row r="35" spans="1:16" ht="14.45" x14ac:dyDescent="0.3">
      <c r="A35" s="1"/>
      <c r="B35" s="6"/>
      <c r="C35" s="27" t="s">
        <v>11</v>
      </c>
      <c r="D35" s="23">
        <v>31777</v>
      </c>
      <c r="E35" s="37">
        <f t="shared" ref="E35:E36" si="2">IF($D$36=0,,(D35/$D$36))</f>
        <v>0.46971959024995935</v>
      </c>
      <c r="F35" s="6"/>
      <c r="G35" s="6"/>
      <c r="H35" s="6"/>
      <c r="I35" s="31" t="s">
        <v>39</v>
      </c>
      <c r="J35" s="31"/>
      <c r="K35" s="32">
        <v>8784</v>
      </c>
      <c r="L35" s="37">
        <f t="shared" ref="L35:L36" si="3">IF($K$36=0,,(K35/$K$36))</f>
        <v>0.12984287002409425</v>
      </c>
      <c r="M35" s="6"/>
      <c r="N35" s="6"/>
    </row>
    <row r="36" spans="1:16" x14ac:dyDescent="0.25">
      <c r="A36" s="1"/>
      <c r="B36" s="6"/>
      <c r="C36" s="26" t="s">
        <v>46</v>
      </c>
      <c r="D36" s="30">
        <f>SUM(D34:D35)</f>
        <v>67651</v>
      </c>
      <c r="E36" s="46">
        <f t="shared" si="2"/>
        <v>1</v>
      </c>
      <c r="F36" s="6"/>
      <c r="G36" s="6"/>
      <c r="H36" s="6"/>
      <c r="I36" s="33" t="s">
        <v>46</v>
      </c>
      <c r="J36" s="34"/>
      <c r="K36" s="30">
        <f>SUM(K34:K35)</f>
        <v>67651</v>
      </c>
      <c r="L36" s="46">
        <f t="shared" si="3"/>
        <v>1</v>
      </c>
      <c r="M36" s="6"/>
      <c r="N36" s="6"/>
    </row>
    <row r="37" spans="1:16" x14ac:dyDescent="0.25">
      <c r="A37" s="1"/>
      <c r="B37" s="6"/>
      <c r="C37" s="6"/>
      <c r="D37" s="6"/>
      <c r="E37" s="6"/>
      <c r="F37" s="6"/>
      <c r="G37" s="6"/>
      <c r="H37" s="6"/>
      <c r="I37" s="6"/>
      <c r="J37" s="6"/>
      <c r="K37" s="6"/>
      <c r="L37" s="6"/>
      <c r="M37" s="6"/>
      <c r="N37" s="6"/>
    </row>
    <row r="38" spans="1:16" ht="14.45" x14ac:dyDescent="0.3">
      <c r="A38" s="1"/>
      <c r="B38" s="6"/>
      <c r="C38" s="28" t="s">
        <v>104</v>
      </c>
      <c r="D38" s="12">
        <v>10.1</v>
      </c>
      <c r="E38" s="6"/>
      <c r="F38" s="6"/>
      <c r="G38" s="6"/>
      <c r="H38" s="6"/>
      <c r="I38" s="6"/>
      <c r="J38" s="6"/>
      <c r="K38" s="6"/>
      <c r="L38" s="6"/>
      <c r="M38" s="6"/>
      <c r="N38" s="6"/>
    </row>
    <row r="39" spans="1:16" ht="14.45" x14ac:dyDescent="0.3">
      <c r="A39" s="1"/>
      <c r="B39" s="6"/>
      <c r="C39" s="8"/>
      <c r="D39" s="6"/>
      <c r="E39" s="6"/>
      <c r="F39" s="6"/>
      <c r="G39" s="6"/>
      <c r="H39" s="6"/>
      <c r="I39" s="7"/>
      <c r="J39" s="6"/>
      <c r="K39" s="6"/>
      <c r="L39" s="6"/>
      <c r="M39" s="6"/>
      <c r="N39" s="6"/>
    </row>
    <row r="40" spans="1:16" ht="14.45" x14ac:dyDescent="0.3">
      <c r="A40" s="1"/>
      <c r="B40" s="6"/>
      <c r="C40" s="28" t="s">
        <v>100</v>
      </c>
      <c r="D40" s="35" t="s">
        <v>99</v>
      </c>
      <c r="E40" s="29" t="s">
        <v>5</v>
      </c>
      <c r="F40" s="29" t="s">
        <v>6</v>
      </c>
      <c r="G40" s="29" t="s">
        <v>7</v>
      </c>
      <c r="H40" s="29" t="s">
        <v>8</v>
      </c>
      <c r="I40" s="29" t="s">
        <v>9</v>
      </c>
      <c r="J40" s="29" t="s">
        <v>66</v>
      </c>
      <c r="K40" s="29" t="s">
        <v>67</v>
      </c>
      <c r="L40" s="29" t="s">
        <v>10</v>
      </c>
      <c r="M40" s="29" t="s">
        <v>46</v>
      </c>
      <c r="N40" s="6"/>
    </row>
    <row r="41" spans="1:16" ht="14.45" x14ac:dyDescent="0.3">
      <c r="A41" s="1"/>
      <c r="B41" s="6"/>
      <c r="C41" s="12" t="s">
        <v>54</v>
      </c>
      <c r="D41" s="23">
        <v>20094</v>
      </c>
      <c r="E41" s="23">
        <v>15317</v>
      </c>
      <c r="F41" s="23">
        <v>11989</v>
      </c>
      <c r="G41" s="23">
        <v>9150</v>
      </c>
      <c r="H41" s="23">
        <v>6482</v>
      </c>
      <c r="I41" s="23">
        <v>3984</v>
      </c>
      <c r="J41" s="23">
        <v>623</v>
      </c>
      <c r="K41" s="23">
        <v>12</v>
      </c>
      <c r="L41" s="23"/>
      <c r="M41" s="30">
        <f>SUM(D41:L41)</f>
        <v>67651</v>
      </c>
      <c r="N41" s="6"/>
    </row>
    <row r="42" spans="1:16" ht="14.45" x14ac:dyDescent="0.3">
      <c r="A42" s="1"/>
      <c r="B42" s="6"/>
      <c r="C42" s="12" t="s">
        <v>80</v>
      </c>
      <c r="D42" s="37">
        <f>IF($M$41=0,,(D41/$M$41))</f>
        <v>0.29702443422861452</v>
      </c>
      <c r="E42" s="37">
        <f t="shared" ref="E42:M42" si="4">IF($M$41=0,,(E41/$M$41))</f>
        <v>0.22641202642976452</v>
      </c>
      <c r="F42" s="37">
        <f t="shared" si="4"/>
        <v>0.17721837075579075</v>
      </c>
      <c r="G42" s="37">
        <f t="shared" si="4"/>
        <v>0.13525298960843152</v>
      </c>
      <c r="H42" s="37">
        <f t="shared" si="4"/>
        <v>9.5815287283262621E-2</v>
      </c>
      <c r="I42" s="37">
        <f t="shared" si="4"/>
        <v>5.8890482032785914E-2</v>
      </c>
      <c r="J42" s="37">
        <f t="shared" si="4"/>
        <v>9.2090286913718948E-3</v>
      </c>
      <c r="K42" s="37">
        <f t="shared" si="4"/>
        <v>1.7738096997827084E-4</v>
      </c>
      <c r="L42" s="37">
        <f t="shared" si="4"/>
        <v>0</v>
      </c>
      <c r="M42" s="46">
        <f t="shared" si="4"/>
        <v>1</v>
      </c>
      <c r="N42" s="6"/>
      <c r="O42" s="1"/>
      <c r="P42" s="1"/>
    </row>
    <row r="43" spans="1:16" ht="14.45" x14ac:dyDescent="0.3">
      <c r="A43" s="1"/>
      <c r="B43" s="6"/>
      <c r="C43" s="6"/>
      <c r="D43" s="6"/>
      <c r="E43" s="6"/>
      <c r="F43" s="6"/>
      <c r="G43" s="6"/>
      <c r="H43" s="6"/>
      <c r="I43" s="6"/>
      <c r="J43" s="6"/>
      <c r="K43" s="6"/>
      <c r="L43" s="6"/>
      <c r="M43" s="6"/>
      <c r="N43" s="6"/>
    </row>
    <row r="44" spans="1:16" ht="14.45" x14ac:dyDescent="0.3">
      <c r="A44" s="1"/>
      <c r="B44" s="6"/>
      <c r="C44" s="28" t="s">
        <v>103</v>
      </c>
      <c r="D44" s="29">
        <v>2018</v>
      </c>
      <c r="E44" s="29">
        <v>2019</v>
      </c>
      <c r="F44" s="29">
        <v>2020</v>
      </c>
      <c r="G44" s="29">
        <v>2021</v>
      </c>
      <c r="H44" s="29">
        <v>2022</v>
      </c>
      <c r="I44" s="29">
        <v>2023</v>
      </c>
      <c r="J44" s="29">
        <v>2024</v>
      </c>
      <c r="K44" s="29">
        <v>2025</v>
      </c>
      <c r="L44" s="29" t="s">
        <v>148</v>
      </c>
      <c r="M44" s="29" t="s">
        <v>46</v>
      </c>
      <c r="N44" s="6"/>
    </row>
    <row r="45" spans="1:16" ht="14.45" x14ac:dyDescent="0.3">
      <c r="A45" s="1"/>
      <c r="B45" s="6"/>
      <c r="C45" s="12" t="s">
        <v>54</v>
      </c>
      <c r="D45" s="23">
        <v>43897</v>
      </c>
      <c r="E45" s="23">
        <v>12574</v>
      </c>
      <c r="F45" s="23">
        <v>5022</v>
      </c>
      <c r="G45" s="23">
        <v>2923</v>
      </c>
      <c r="H45" s="23">
        <v>2216</v>
      </c>
      <c r="I45" s="23">
        <v>482</v>
      </c>
      <c r="J45" s="23">
        <v>143</v>
      </c>
      <c r="K45" s="23">
        <v>148</v>
      </c>
      <c r="L45" s="23">
        <v>246</v>
      </c>
      <c r="M45" s="30">
        <f>SUM(D45:L45)</f>
        <v>67651</v>
      </c>
      <c r="N45" s="6"/>
    </row>
    <row r="46" spans="1:16" ht="14.45" x14ac:dyDescent="0.3">
      <c r="A46" s="1"/>
      <c r="B46" s="6"/>
      <c r="C46" s="12" t="s">
        <v>80</v>
      </c>
      <c r="D46" s="37">
        <f>IF($M$41=0,,(D45/$M$41))</f>
        <v>0.64887436992801284</v>
      </c>
      <c r="E46" s="37">
        <f t="shared" ref="E46:M46" si="5">IF($M$41=0,,(E45/$M$41))</f>
        <v>0.18586569304223144</v>
      </c>
      <c r="F46" s="37">
        <f t="shared" si="5"/>
        <v>7.4233935935906339E-2</v>
      </c>
      <c r="G46" s="37">
        <f t="shared" si="5"/>
        <v>4.3207047937207137E-2</v>
      </c>
      <c r="H46" s="37">
        <f t="shared" si="5"/>
        <v>3.2756352455987348E-2</v>
      </c>
      <c r="I46" s="37">
        <f t="shared" si="5"/>
        <v>7.1248022941272117E-3</v>
      </c>
      <c r="J46" s="37">
        <f t="shared" si="5"/>
        <v>2.1137898922410606E-3</v>
      </c>
      <c r="K46" s="37">
        <f t="shared" si="5"/>
        <v>2.1876986297320071E-3</v>
      </c>
      <c r="L46" s="37">
        <f t="shared" si="5"/>
        <v>3.6363098845545519E-3</v>
      </c>
      <c r="M46" s="46">
        <f t="shared" si="5"/>
        <v>1</v>
      </c>
      <c r="N46" s="6"/>
    </row>
    <row r="47" spans="1:16" ht="14.45" x14ac:dyDescent="0.3">
      <c r="A47" s="1"/>
      <c r="B47" s="6"/>
      <c r="C47" s="6"/>
      <c r="D47" s="49"/>
      <c r="E47" s="49"/>
      <c r="F47" s="49"/>
      <c r="G47" s="49"/>
      <c r="H47" s="49"/>
      <c r="I47" s="49"/>
      <c r="J47" s="49"/>
      <c r="K47" s="49"/>
      <c r="L47" s="49"/>
      <c r="M47" s="50"/>
      <c r="N47" s="6"/>
    </row>
    <row r="48" spans="1:16" ht="14.45" x14ac:dyDescent="0.3">
      <c r="A48" s="1"/>
      <c r="B48" s="6"/>
      <c r="C48" s="6"/>
      <c r="D48" s="49"/>
      <c r="E48" s="49"/>
      <c r="F48" s="49"/>
      <c r="G48" s="49"/>
      <c r="H48" s="49"/>
      <c r="I48" s="49"/>
      <c r="J48" s="49"/>
      <c r="K48" s="49"/>
      <c r="L48" s="49"/>
      <c r="M48" s="50"/>
      <c r="N48" s="6"/>
    </row>
    <row r="49" spans="1:14" ht="14.45" x14ac:dyDescent="0.3">
      <c r="A49" s="1"/>
      <c r="B49" s="6"/>
      <c r="C49" s="6"/>
      <c r="D49" s="49"/>
      <c r="E49" s="49"/>
      <c r="F49" s="49"/>
      <c r="G49" s="49"/>
      <c r="H49" s="49"/>
      <c r="I49" s="49"/>
      <c r="J49" s="49"/>
      <c r="K49" s="49"/>
      <c r="L49" s="49"/>
      <c r="M49" s="50"/>
      <c r="N49" s="6"/>
    </row>
    <row r="50" spans="1:14" ht="14.45" x14ac:dyDescent="0.3">
      <c r="A50" s="1"/>
      <c r="B50" s="6"/>
      <c r="C50" s="6"/>
      <c r="D50" s="49"/>
      <c r="E50" s="49"/>
      <c r="F50" s="49"/>
      <c r="G50" s="49"/>
      <c r="H50" s="49"/>
      <c r="I50" s="49"/>
      <c r="J50" s="49"/>
      <c r="K50" s="49"/>
      <c r="L50" s="49"/>
      <c r="M50" s="50"/>
      <c r="N50" s="6"/>
    </row>
    <row r="51" spans="1:14" ht="14.45" x14ac:dyDescent="0.3">
      <c r="A51" s="1"/>
      <c r="B51" s="6"/>
      <c r="C51" s="6"/>
      <c r="D51" s="6"/>
      <c r="E51" s="6"/>
      <c r="F51" s="6"/>
      <c r="G51" s="6"/>
      <c r="H51" s="6"/>
      <c r="I51" s="6"/>
      <c r="J51" s="6"/>
      <c r="K51" s="6"/>
      <c r="L51" s="6"/>
      <c r="M51" s="6"/>
      <c r="N51" s="6"/>
    </row>
    <row r="52" spans="1:14" ht="14.45" x14ac:dyDescent="0.3">
      <c r="A52" s="1"/>
      <c r="B52" s="6"/>
      <c r="C52" s="28" t="s">
        <v>0</v>
      </c>
      <c r="D52" s="29" t="s">
        <v>68</v>
      </c>
      <c r="E52" s="29" t="s">
        <v>69</v>
      </c>
      <c r="F52" s="29" t="s">
        <v>70</v>
      </c>
      <c r="G52" s="29" t="s">
        <v>71</v>
      </c>
      <c r="H52" s="29" t="s">
        <v>72</v>
      </c>
      <c r="I52" s="29" t="s">
        <v>46</v>
      </c>
      <c r="J52" s="6"/>
      <c r="K52" s="6"/>
      <c r="L52" s="6"/>
      <c r="M52" s="6"/>
      <c r="N52" s="6"/>
    </row>
    <row r="53" spans="1:14" ht="14.45" x14ac:dyDescent="0.3">
      <c r="A53" s="1"/>
      <c r="B53" s="6"/>
      <c r="C53" s="12" t="s">
        <v>54</v>
      </c>
      <c r="D53" s="23">
        <v>9866</v>
      </c>
      <c r="E53" s="23">
        <v>7773</v>
      </c>
      <c r="F53" s="23">
        <v>18560</v>
      </c>
      <c r="G53" s="23">
        <v>4072</v>
      </c>
      <c r="H53" s="23">
        <v>27380</v>
      </c>
      <c r="I53" s="30">
        <f>SUM(D53:H53)</f>
        <v>67651</v>
      </c>
      <c r="J53" s="7"/>
      <c r="K53" s="6"/>
      <c r="L53" s="6"/>
      <c r="M53" s="6"/>
      <c r="N53" s="6"/>
    </row>
    <row r="54" spans="1:14" ht="14.45" x14ac:dyDescent="0.3">
      <c r="A54" s="1"/>
      <c r="B54" s="6"/>
      <c r="C54" s="12" t="s">
        <v>80</v>
      </c>
      <c r="D54" s="37">
        <f>IF($I$53=0,,(D53/$I$53))</f>
        <v>0.145836720817135</v>
      </c>
      <c r="E54" s="37">
        <f t="shared" ref="E54:I54" si="6">IF($I$53=0,,(E53/$I$53))</f>
        <v>0.11489852330342493</v>
      </c>
      <c r="F54" s="37">
        <f t="shared" si="6"/>
        <v>0.27434923356639224</v>
      </c>
      <c r="G54" s="37">
        <f t="shared" si="6"/>
        <v>6.0191275812626566E-2</v>
      </c>
      <c r="H54" s="37">
        <f t="shared" si="6"/>
        <v>0.40472424650042127</v>
      </c>
      <c r="I54" s="46">
        <f t="shared" si="6"/>
        <v>1</v>
      </c>
      <c r="J54" s="6"/>
      <c r="K54" s="6"/>
      <c r="L54" s="6"/>
      <c r="M54" s="6"/>
      <c r="N54" s="6"/>
    </row>
    <row r="55" spans="1:14" ht="14.45" x14ac:dyDescent="0.3">
      <c r="A55" s="1"/>
      <c r="B55" s="6"/>
      <c r="C55" s="6"/>
      <c r="D55" s="6"/>
      <c r="E55" s="6"/>
      <c r="F55" s="6"/>
      <c r="G55" s="6"/>
      <c r="H55" s="6"/>
      <c r="I55" s="6"/>
      <c r="J55" s="6"/>
      <c r="K55" s="6"/>
      <c r="L55" s="6"/>
      <c r="M55" s="6"/>
      <c r="N55" s="6"/>
    </row>
    <row r="56" spans="1:14" ht="14.45" x14ac:dyDescent="0.3">
      <c r="A56" s="1"/>
      <c r="B56" s="6"/>
      <c r="C56" s="22" t="s">
        <v>45</v>
      </c>
      <c r="D56" s="25"/>
      <c r="E56" s="25"/>
      <c r="F56" s="25"/>
      <c r="G56" s="25"/>
      <c r="H56" s="25"/>
      <c r="I56" s="6"/>
      <c r="J56" s="6"/>
      <c r="K56" s="6"/>
      <c r="L56" s="6"/>
      <c r="M56" s="6"/>
      <c r="N56" s="6"/>
    </row>
    <row r="57" spans="1:14" ht="14.45" x14ac:dyDescent="0.3">
      <c r="A57" s="1"/>
      <c r="B57" s="6"/>
      <c r="C57" s="22" t="s">
        <v>98</v>
      </c>
      <c r="D57" s="36" t="s">
        <v>73</v>
      </c>
      <c r="E57" s="36" t="s">
        <v>12</v>
      </c>
      <c r="F57" s="36" t="s">
        <v>84</v>
      </c>
      <c r="G57" s="36" t="s">
        <v>85</v>
      </c>
      <c r="H57" s="36" t="s">
        <v>46</v>
      </c>
      <c r="I57" s="6"/>
      <c r="J57" s="6"/>
      <c r="K57" s="6"/>
      <c r="L57" s="6"/>
      <c r="M57" s="6"/>
      <c r="N57" s="6"/>
    </row>
    <row r="58" spans="1:14" ht="14.45" x14ac:dyDescent="0.3">
      <c r="A58" s="1"/>
      <c r="B58" s="6"/>
      <c r="C58" s="12" t="s">
        <v>54</v>
      </c>
      <c r="D58" s="23">
        <v>0</v>
      </c>
      <c r="E58" s="23">
        <v>0</v>
      </c>
      <c r="F58" s="23">
        <v>0</v>
      </c>
      <c r="G58" s="23">
        <v>0</v>
      </c>
      <c r="H58" s="30">
        <f>SUM(D58:G58)</f>
        <v>0</v>
      </c>
      <c r="I58" s="6"/>
      <c r="J58" s="6"/>
      <c r="K58" s="6"/>
      <c r="L58" s="6"/>
      <c r="M58" s="6"/>
      <c r="N58" s="6"/>
    </row>
    <row r="59" spans="1:14" ht="14.45" x14ac:dyDescent="0.3">
      <c r="A59" s="1"/>
      <c r="B59" s="6"/>
      <c r="C59" s="12" t="s">
        <v>81</v>
      </c>
      <c r="D59" s="47">
        <f>IF($M$41=0,,(D58/$M$41))</f>
        <v>0</v>
      </c>
      <c r="E59" s="47">
        <f t="shared" ref="E59:G59" si="7">IF($M$41=0,,(E58/$M$41))</f>
        <v>0</v>
      </c>
      <c r="F59" s="47">
        <f t="shared" si="7"/>
        <v>0</v>
      </c>
      <c r="G59" s="47">
        <f t="shared" si="7"/>
        <v>0</v>
      </c>
      <c r="H59" s="48">
        <f>IF($M$41=0,,(H58/$M$41))</f>
        <v>0</v>
      </c>
      <c r="I59" s="6"/>
      <c r="J59" s="6"/>
      <c r="K59" s="6"/>
      <c r="L59" s="6"/>
      <c r="M59" s="6"/>
      <c r="N59" s="6"/>
    </row>
    <row r="60" spans="1:14" ht="14.45" x14ac:dyDescent="0.3">
      <c r="A60" s="1"/>
      <c r="B60" s="6"/>
      <c r="C60" s="6"/>
      <c r="D60" s="6"/>
      <c r="E60" s="6"/>
      <c r="F60" s="6"/>
      <c r="G60" s="6"/>
      <c r="H60" s="6"/>
      <c r="I60" s="6"/>
      <c r="J60" s="6"/>
      <c r="K60" s="6"/>
      <c r="L60" s="6"/>
      <c r="M60" s="6"/>
      <c r="N60" s="6"/>
    </row>
    <row r="61" spans="1:14" ht="14.45" x14ac:dyDescent="0.3">
      <c r="A61" s="1"/>
      <c r="B61" s="6"/>
      <c r="C61" s="28" t="s">
        <v>108</v>
      </c>
      <c r="D61" s="37">
        <v>0</v>
      </c>
      <c r="E61" s="44"/>
      <c r="F61" s="44"/>
      <c r="G61" s="45"/>
      <c r="H61" s="6"/>
      <c r="I61" s="6"/>
      <c r="J61" s="6"/>
      <c r="K61" s="6"/>
      <c r="L61" s="6"/>
      <c r="M61" s="6"/>
      <c r="N61" s="6"/>
    </row>
    <row r="62" spans="1:14" ht="14.45" x14ac:dyDescent="0.3">
      <c r="A62" s="1"/>
      <c r="B62" s="6"/>
      <c r="C62" s="6"/>
      <c r="D62" s="6"/>
      <c r="E62" s="6"/>
      <c r="F62" s="6"/>
      <c r="G62" s="6"/>
      <c r="H62" s="6"/>
      <c r="I62" s="6"/>
      <c r="J62" s="6"/>
      <c r="K62" s="6"/>
      <c r="L62" s="6"/>
      <c r="M62" s="6"/>
      <c r="N62" s="6"/>
    </row>
    <row r="63" spans="1:14" ht="14.45" x14ac:dyDescent="0.3">
      <c r="A63" s="1"/>
      <c r="B63" s="6"/>
      <c r="C63" s="22" t="s">
        <v>47</v>
      </c>
      <c r="D63" s="25"/>
      <c r="E63" s="6"/>
      <c r="F63" s="6"/>
      <c r="G63" s="6"/>
      <c r="H63" s="6"/>
      <c r="I63" s="6"/>
      <c r="J63" s="6"/>
      <c r="K63" s="6"/>
      <c r="L63" s="6"/>
      <c r="M63" s="6"/>
      <c r="N63" s="6"/>
    </row>
    <row r="64" spans="1:14" ht="14.45" x14ac:dyDescent="0.3">
      <c r="A64" s="1"/>
      <c r="B64" s="6"/>
      <c r="C64" s="12" t="s">
        <v>97</v>
      </c>
      <c r="D64" s="78">
        <v>0.39169999999999999</v>
      </c>
      <c r="E64" s="6"/>
      <c r="F64" s="6"/>
      <c r="G64" s="6"/>
      <c r="H64" s="6"/>
      <c r="I64" s="6"/>
      <c r="J64" s="6"/>
      <c r="K64" s="6"/>
      <c r="L64" s="6"/>
      <c r="M64" s="6"/>
      <c r="N64" s="6"/>
    </row>
    <row r="65" spans="1:14" ht="14.45" x14ac:dyDescent="0.3">
      <c r="A65" s="1"/>
      <c r="B65" s="6"/>
      <c r="C65" s="12" t="s">
        <v>102</v>
      </c>
      <c r="D65" s="78">
        <v>0.42659999999999998</v>
      </c>
      <c r="E65" s="6"/>
      <c r="F65" s="6"/>
      <c r="G65" s="6"/>
      <c r="H65" s="6"/>
      <c r="I65" s="6"/>
      <c r="J65" s="6"/>
      <c r="K65" s="6"/>
      <c r="L65" s="6"/>
      <c r="M65" s="6"/>
      <c r="N65" s="6"/>
    </row>
    <row r="66" spans="1:14" ht="14.45" x14ac:dyDescent="0.3">
      <c r="A66" s="1"/>
      <c r="B66" s="6"/>
      <c r="C66" s="6"/>
      <c r="D66" s="6"/>
      <c r="E66" s="6"/>
      <c r="F66" s="6"/>
      <c r="G66" s="6"/>
      <c r="H66" s="6"/>
      <c r="I66" s="6"/>
      <c r="J66" s="6"/>
      <c r="K66" s="6"/>
      <c r="L66" s="6"/>
      <c r="M66" s="6"/>
      <c r="N66" s="6"/>
    </row>
    <row r="67" spans="1:14" ht="18" x14ac:dyDescent="0.35">
      <c r="A67" s="5" t="s">
        <v>78</v>
      </c>
      <c r="B67" s="6"/>
      <c r="C67" s="43" t="s">
        <v>76</v>
      </c>
      <c r="D67" s="2"/>
      <c r="E67" s="2"/>
      <c r="F67" s="2"/>
      <c r="G67" s="2"/>
      <c r="H67" s="2"/>
      <c r="I67" s="2"/>
      <c r="J67" s="2"/>
      <c r="K67" s="2"/>
      <c r="L67" s="2"/>
      <c r="M67" s="2"/>
      <c r="N67" s="6"/>
    </row>
    <row r="68" spans="1:14" ht="14.45" x14ac:dyDescent="0.3">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t="s">
        <v>145</v>
      </c>
      <c r="D79" s="23">
        <v>1499</v>
      </c>
      <c r="E79" s="38" t="s">
        <v>146</v>
      </c>
      <c r="F79" s="77">
        <v>40840</v>
      </c>
      <c r="G79" s="38">
        <v>1.5</v>
      </c>
      <c r="H79" s="39" t="s">
        <v>11</v>
      </c>
      <c r="I79" s="38" t="s">
        <v>147</v>
      </c>
      <c r="J79" s="77">
        <v>43397</v>
      </c>
      <c r="K79" s="77">
        <v>43397</v>
      </c>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50730</v>
      </c>
      <c r="E85" s="6"/>
      <c r="F85" s="6"/>
      <c r="G85" s="6"/>
      <c r="H85" s="6"/>
      <c r="I85" s="6"/>
      <c r="J85" s="6"/>
      <c r="K85" s="6"/>
      <c r="L85" s="6"/>
      <c r="M85" s="6"/>
      <c r="N85" s="6"/>
    </row>
    <row r="86" spans="1:14" x14ac:dyDescent="0.25">
      <c r="A86" s="1"/>
      <c r="B86" s="6"/>
      <c r="C86" s="12" t="s">
        <v>22</v>
      </c>
      <c r="D86" s="42">
        <v>52229</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2018</v>
      </c>
      <c r="E89" s="36">
        <v>2019</v>
      </c>
      <c r="F89" s="36">
        <v>2020</v>
      </c>
      <c r="G89" s="36">
        <v>2021</v>
      </c>
      <c r="H89" s="36">
        <v>2022</v>
      </c>
      <c r="I89" s="36" t="s">
        <v>149</v>
      </c>
      <c r="J89" s="36" t="s">
        <v>150</v>
      </c>
      <c r="K89" s="36" t="s">
        <v>151</v>
      </c>
      <c r="L89" s="36" t="s">
        <v>46</v>
      </c>
      <c r="M89" s="6"/>
      <c r="N89" s="6"/>
    </row>
    <row r="90" spans="1:14" x14ac:dyDescent="0.25">
      <c r="A90" s="1"/>
      <c r="B90" s="6"/>
      <c r="C90" s="12" t="s">
        <v>23</v>
      </c>
      <c r="D90" s="23">
        <v>1529</v>
      </c>
      <c r="E90" s="23">
        <v>7110</v>
      </c>
      <c r="F90" s="23">
        <v>10115</v>
      </c>
      <c r="G90" s="23">
        <v>12168</v>
      </c>
      <c r="H90" s="23">
        <v>7528</v>
      </c>
      <c r="I90" s="23">
        <v>11610</v>
      </c>
      <c r="J90" s="23">
        <v>1259</v>
      </c>
      <c r="K90" s="23">
        <v>910</v>
      </c>
      <c r="L90" s="30">
        <f>SUM(D90:K90)</f>
        <v>52229</v>
      </c>
      <c r="M90" s="6"/>
      <c r="N90" s="6"/>
    </row>
    <row r="91" spans="1:14" x14ac:dyDescent="0.25">
      <c r="A91" s="1"/>
      <c r="B91" s="6"/>
      <c r="C91" s="12" t="s">
        <v>82</v>
      </c>
      <c r="D91" s="37">
        <f>IF($L$90=0,,(D90/$L$90))</f>
        <v>2.927492389285646E-2</v>
      </c>
      <c r="E91" s="37">
        <f t="shared" ref="E91:L91" si="8">IF($L$90=0,,(E90/$L$90))</f>
        <v>0.13613126806946332</v>
      </c>
      <c r="F91" s="37">
        <f t="shared" si="8"/>
        <v>0.19366635394129697</v>
      </c>
      <c r="G91" s="37">
        <f t="shared" si="8"/>
        <v>0.23297401826571446</v>
      </c>
      <c r="H91" s="37">
        <f t="shared" si="8"/>
        <v>0.14413448467326581</v>
      </c>
      <c r="I91" s="37">
        <f t="shared" si="8"/>
        <v>0.22229029849317428</v>
      </c>
      <c r="J91" s="37">
        <f t="shared" si="8"/>
        <v>2.41053820674338E-2</v>
      </c>
      <c r="K91" s="37">
        <f t="shared" si="8"/>
        <v>1.7423270596794885E-2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28793</v>
      </c>
      <c r="E94" s="37">
        <f>IF($D$96=0,,(D94/$D$96))</f>
        <v>0.55128376955331326</v>
      </c>
      <c r="F94" s="6"/>
      <c r="G94" s="6"/>
      <c r="H94" s="6"/>
      <c r="I94" s="6"/>
      <c r="J94" s="6"/>
      <c r="K94" s="6"/>
      <c r="L94" s="6"/>
      <c r="M94" s="6"/>
      <c r="N94" s="6"/>
    </row>
    <row r="95" spans="1:14" x14ac:dyDescent="0.25">
      <c r="A95" s="1"/>
      <c r="B95" s="6"/>
      <c r="C95" s="12" t="s">
        <v>37</v>
      </c>
      <c r="D95" s="23">
        <v>23436</v>
      </c>
      <c r="E95" s="37">
        <f t="shared" ref="E95:E96" si="9">IF($D$96=0,,(D95/$D$96))</f>
        <v>0.44871623044668668</v>
      </c>
      <c r="F95" s="6"/>
      <c r="G95" s="6"/>
      <c r="H95" s="6"/>
      <c r="I95" s="6"/>
      <c r="J95" s="6"/>
      <c r="K95" s="6"/>
      <c r="L95" s="6"/>
      <c r="M95" s="6"/>
      <c r="N95" s="6"/>
    </row>
    <row r="96" spans="1:14" x14ac:dyDescent="0.25">
      <c r="A96" s="1"/>
      <c r="B96" s="6"/>
      <c r="C96" s="21" t="s">
        <v>46</v>
      </c>
      <c r="D96" s="30">
        <f>SUM(D94:D95)</f>
        <v>52229</v>
      </c>
      <c r="E96" s="46">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72687</v>
      </c>
      <c r="E101" s="79">
        <v>45344</v>
      </c>
      <c r="F101" s="6"/>
      <c r="G101" s="6"/>
      <c r="H101" s="6"/>
      <c r="I101" s="6"/>
      <c r="J101" s="6"/>
      <c r="K101" s="6"/>
      <c r="L101" s="6"/>
      <c r="M101" s="6"/>
      <c r="N101" s="6"/>
    </row>
    <row r="102" spans="1:14" x14ac:dyDescent="0.25">
      <c r="B102" s="6"/>
      <c r="C102" s="53" t="s">
        <v>89</v>
      </c>
      <c r="D102" s="68"/>
      <c r="E102" s="79">
        <v>3318</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3567</v>
      </c>
      <c r="F104" s="6"/>
      <c r="G104" s="6"/>
      <c r="H104" s="6"/>
      <c r="I104" s="6"/>
      <c r="J104" s="6"/>
      <c r="K104" s="6"/>
      <c r="L104" s="6"/>
      <c r="M104" s="6"/>
      <c r="N104" s="6"/>
    </row>
    <row r="105" spans="1:14" x14ac:dyDescent="0.25">
      <c r="B105" s="6"/>
      <c r="C105" s="52" t="s">
        <v>46</v>
      </c>
      <c r="D105" s="85">
        <f>SUM(D101:D104)</f>
        <v>72687</v>
      </c>
      <c r="E105" s="82">
        <f t="shared" ref="E105" si="10">SUM(E101:E104)</f>
        <v>52229</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40035</v>
      </c>
      <c r="E120" s="79">
        <v>23436</v>
      </c>
      <c r="F120" s="6"/>
      <c r="G120" s="6"/>
      <c r="H120" s="6"/>
      <c r="I120" s="6"/>
      <c r="J120" s="6"/>
      <c r="K120" s="6"/>
      <c r="L120" s="6"/>
      <c r="M120" s="6"/>
      <c r="N120" s="6"/>
    </row>
    <row r="121" spans="2:14" x14ac:dyDescent="0.25">
      <c r="B121" s="6"/>
      <c r="C121" s="53" t="s">
        <v>11</v>
      </c>
      <c r="D121" s="68">
        <v>32652</v>
      </c>
      <c r="E121" s="79">
        <v>28793</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8">
        <f t="shared" ref="D123:E123" si="11">SUM(D120:D122)</f>
        <v>72687</v>
      </c>
      <c r="E123" s="87">
        <f t="shared" si="11"/>
        <v>52229</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B16" sqref="B16"/>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2018-10-23T14:46:37Z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