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G:\Ekonomi-Finans\Treasury\SO\Rapportering\Cover pool hemsidan\2024\Q2\"/>
    </mc:Choice>
  </mc:AlternateContent>
  <xr:revisionPtr revIDLastSave="0" documentId="13_ncr:1_{F8376133-D35E-4A7D-BDD6-C4D5A64F4F0A}"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8" l="1"/>
  <c r="K31" i="8" l="1"/>
  <c r="L29" i="8" s="1"/>
  <c r="F127" i="8"/>
  <c r="E139" i="8"/>
  <c r="F139" i="8"/>
  <c r="G139" i="8"/>
  <c r="H139" i="8"/>
  <c r="I139" i="8"/>
  <c r="J139" i="8"/>
  <c r="K139" i="8"/>
  <c r="D139" i="8"/>
  <c r="H58" i="8"/>
  <c r="M41" i="8"/>
  <c r="M42" i="8" s="1"/>
  <c r="L138" i="8"/>
  <c r="L139" i="8" s="1"/>
  <c r="E20" i="8"/>
  <c r="D20" i="8"/>
  <c r="D31" i="8"/>
  <c r="E30" i="8" s="1"/>
  <c r="D36" i="8"/>
  <c r="E35" i="8" s="1"/>
  <c r="K36" i="8"/>
  <c r="L34" i="8" s="1"/>
  <c r="M45" i="8"/>
  <c r="M46" i="8" s="1"/>
  <c r="I53" i="8"/>
  <c r="D54" i="8" s="1"/>
  <c r="D149" i="8"/>
  <c r="E149" i="8"/>
  <c r="D163" i="8"/>
  <c r="E163" i="8"/>
  <c r="G42" i="8" l="1"/>
  <c r="E24" i="8"/>
  <c r="E27" i="8"/>
  <c r="E23" i="8"/>
  <c r="F54" i="8"/>
  <c r="G54" i="8"/>
  <c r="E54" i="8"/>
  <c r="H54" i="8"/>
  <c r="I54" i="8"/>
  <c r="G46" i="8"/>
  <c r="E42" i="8"/>
  <c r="F46" i="8"/>
  <c r="K42" i="8"/>
  <c r="K46" i="8"/>
  <c r="E59" i="8"/>
  <c r="H59" i="8"/>
  <c r="L42" i="8"/>
  <c r="I46"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<sst xmlns="http://schemas.openxmlformats.org/spreadsheetml/2006/main" count="448" uniqueCount="202">
  <si>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</si>
  <si>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</si>
  <si>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</si>
  <si>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</si>
  <si>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</si>
  <si>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</si>
  <si>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</si>
  <si>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</si>
  <si>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</si>
  <si>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</si>
  <si>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</si>
  <si>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</si>
  <si>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</si>
  <si>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</si>
  <si>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</si>
  <si>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</si>
  <si>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</si>
  <si>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</si>
  <si>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</si>
  <si>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</si>
  <si>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</si>
  <si>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</si>
  <si>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</si>
  <si>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</si>
  <si>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</si>
  <si>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</si>
  <si>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</si>
  <si>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</si>
  <si>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</si>
  <si>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</si>
  <si>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</si>
  <si>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</si>
  <si>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</si>
  <si>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</si>
  <si>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</si>
  <si>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</si>
  <si>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</si>
  <si>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</si>
  <si>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</si>
  <si>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</si>
  <si>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</si>
  <si>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</si>
  <si>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</si>
  <si>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</si>
  <si>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</si>
  <si>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</si>
  <si>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</si>
  <si>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</si>
  <si>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</si>
  <si>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</si>
  <si>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</si>
  <si>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</si>
  <si>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</si>
  <si>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</si>
  <si>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</si>
  <si>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</si>
  <si>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</si>
  <si>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</si>
  <si>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</si>
  <si>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</si>
  <si>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</si>
  <si>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</si>
  <si>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</si>
  <si>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</si>
  <si>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</si>
  <si>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</si>
  <si>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</si>
  <si>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</si>
  <si>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</si>
  <si>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</si>
  <si>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</si>
  <si>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</si>
  <si>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</si>
  <si>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</si>
  <si>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</si>
  <si>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</si>
  <si>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</si>
  <si>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</si>
  <si>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</si>
  <si>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</si>
  <si>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</si>
  <si>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</si>
  <si>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</si>
  <si>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</si>
  <si>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</si>
  <si>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</si>
  <si>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</si>
  <si>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</si>
  <si>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</si>
  <si>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</si>
  <si>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</si>
  <si>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</si>
  <si>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</si>
  <si>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</si>
  <si>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</si>
  <si>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</si>
  <si>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</si>
  <si>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</si>
  <si>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</si>
  <si>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</si>
  <si>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</si>
  <si>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</si>
  <si>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</si>
  <si>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</si>
  <si>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</si>
  <si>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</si>
  <si>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</si>
  <si>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</si>
  <si>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</si>
  <si>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</si>
  <si>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</si>
  <si>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</si>
  <si>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</si>
  <si>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</si>
  <si>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</si>
  <si>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</si>
  <si>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</si>
  <si>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</si>
  <si>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</si>
  <si>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</si>
  <si>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</si>
  <si>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</si>
  <si>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</si>
  <si>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</si>
  <si>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</si>
  <si>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</si>
  <si>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</si>
  <si>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</si>
  <si>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</si>
  <si>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</si>
  <si>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</si>
  <si>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</si>
  <si>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</si>
  <si>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</si>
  <si>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</si>
  <si>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</si>
  <si>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</si>
  <si>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</si>
  <si>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</si>
  <si>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</si>
  <si>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</si>
  <si>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</si>
  <si>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</si>
  <si>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</si>
  <si>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</si>
  <si>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</si>
  <si>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</si>
  <si>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</si>
  <si>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</si>
  <si>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</si>
  <si>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</si>
  <si>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SE0006343620</t>
  </si>
  <si>
    <t>SE0007784244</t>
  </si>
  <si>
    <t>SE0009522741</t>
  </si>
  <si>
    <t>SE0011869676</t>
  </si>
  <si>
    <t>SE0011870021</t>
  </si>
  <si>
    <t>SE0012013027</t>
  </si>
  <si>
    <t>Stibor 3M + 0,75%</t>
  </si>
  <si>
    <t>SE0012675973</t>
  </si>
  <si>
    <t>SE0013102415</t>
  </si>
  <si>
    <t>SE0013104296</t>
  </si>
  <si>
    <t>SE0013105079</t>
  </si>
  <si>
    <t>SE0013360088</t>
  </si>
  <si>
    <t>SE0013360237</t>
  </si>
  <si>
    <t>SE0013360583</t>
  </si>
  <si>
    <t>SE0013360617</t>
  </si>
  <si>
    <t>SE0013360666</t>
  </si>
  <si>
    <t>SE0013360682</t>
  </si>
  <si>
    <t>SE0013882685</t>
  </si>
  <si>
    <t>SE0014783148</t>
  </si>
  <si>
    <t>SE0015811088</t>
  </si>
  <si>
    <t>SE0015811096</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</si>
  <si>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</si>
  <si>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</si>
  <si>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</si>
  <si>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</si>
  <si>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</si>
  <si>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</si>
  <si>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</si>
  <si>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</si>
  <si>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</si>
  <si>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</si>
  <si>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</si>
  <si>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</si>
  <si>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</si>
  <si>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</si>
  <si>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</si>
  <si>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</si>
  <si>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SE0010245159</t>
  </si>
  <si>
    <t>SE0012231124</t>
  </si>
  <si>
    <t>SE0015810965</t>
  </si>
  <si>
    <t>2032-</t>
  </si>
  <si>
    <t>2029-2033</t>
  </si>
  <si>
    <t>2034-2038</t>
  </si>
  <si>
    <t>2039-</t>
  </si>
  <si>
    <t>SE0013361409</t>
  </si>
  <si>
    <t>SE0013884533</t>
  </si>
  <si>
    <t>Stibor 3M +0,53%</t>
  </si>
  <si>
    <t>A-/stable</t>
  </si>
  <si>
    <t>SE0013361680</t>
  </si>
  <si>
    <t>SE0013361714</t>
  </si>
  <si>
    <t>Stibor 3M +0,365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</si>
</sst>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145</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7"/>
      <c r="J7" s="97"/>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4">
        <v>45473</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198</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100888</v>
      </c>
      <c r="E17" s="22">
        <v>0</v>
      </c>
      <c r="F17" s="5"/>
      <c r="G17" s="5"/>
      <c r="H17" s="5"/>
      <c r="I17" s="11" t="s">
        <v>36</v>
      </c>
      <c r="J17" s="11"/>
      <c r="K17" s="22">
        <v>104189</v>
      </c>
      <c r="L17" s="5"/>
      <c r="M17" s="5"/>
      <c r="N17" s="5"/>
    </row>
    <row r="18" spans="2:14" x14ac:dyDescent="0.25">
      <c r="B18" s="5"/>
      <c r="C18" s="11" t="s">
        <v>117</v>
      </c>
      <c r="D18" s="22">
        <v>900</v>
      </c>
      <c r="E18" s="22">
        <v>900</v>
      </c>
      <c r="F18" s="5"/>
      <c r="G18" s="5"/>
      <c r="H18" s="5"/>
      <c r="I18" s="11" t="s">
        <v>37</v>
      </c>
      <c r="J18" s="11"/>
      <c r="K18" s="22">
        <v>52800</v>
      </c>
      <c r="L18" s="5"/>
      <c r="M18" s="5"/>
      <c r="N18" s="5"/>
    </row>
    <row r="19" spans="2:14" x14ac:dyDescent="0.25">
      <c r="B19" s="5"/>
      <c r="C19" s="11" t="s">
        <v>24</v>
      </c>
      <c r="D19" s="22">
        <v>0</v>
      </c>
      <c r="E19" s="22">
        <v>0</v>
      </c>
      <c r="F19" s="5"/>
      <c r="G19" s="5"/>
      <c r="H19" s="5"/>
      <c r="I19" s="11" t="s">
        <v>42</v>
      </c>
      <c r="J19" s="11"/>
      <c r="K19" s="22">
        <v>39693</v>
      </c>
      <c r="L19" s="5"/>
      <c r="M19" s="5"/>
      <c r="N19" s="5"/>
    </row>
    <row r="20" spans="2:14" x14ac:dyDescent="0.25">
      <c r="B20" s="5"/>
      <c r="C20" s="20" t="s">
        <v>19</v>
      </c>
      <c r="D20" s="23">
        <f>SUM(D17:D19)</f>
        <v>101788</v>
      </c>
      <c r="E20" s="23">
        <f>SUM(E17:E19)</f>
        <v>900</v>
      </c>
      <c r="F20" s="5"/>
      <c r="G20" s="5"/>
      <c r="H20" s="5"/>
      <c r="I20" s="11" t="s">
        <v>38</v>
      </c>
      <c r="J20" s="11"/>
      <c r="K20" s="22">
        <v>968320</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26138</v>
      </c>
      <c r="E23" s="36">
        <f t="shared" ref="E23:E31" si="0">IF($D$31=0,,(D23/$D$31))</f>
        <v>0.25907937514867974</v>
      </c>
      <c r="F23" s="22">
        <v>843446</v>
      </c>
      <c r="G23" s="5"/>
      <c r="H23" s="5"/>
      <c r="I23" s="11" t="s">
        <v>57</v>
      </c>
      <c r="J23" s="11"/>
      <c r="K23" s="22">
        <v>10137</v>
      </c>
      <c r="L23" s="36">
        <f>IF($K$31=0,,(K23/$K$31))</f>
        <v>0.10047775751328206</v>
      </c>
      <c r="M23" s="5"/>
      <c r="N23" s="5"/>
    </row>
    <row r="24" spans="2:14" x14ac:dyDescent="0.25">
      <c r="B24" s="5"/>
      <c r="C24" s="26" t="s">
        <v>27</v>
      </c>
      <c r="D24" s="22"/>
      <c r="E24" s="36">
        <f t="shared" si="0"/>
        <v>0</v>
      </c>
      <c r="F24" s="22"/>
      <c r="G24" s="5"/>
      <c r="H24" s="5"/>
      <c r="I24" s="11" t="s">
        <v>55</v>
      </c>
      <c r="J24" s="11"/>
      <c r="K24" s="22">
        <v>3233</v>
      </c>
      <c r="L24" s="36">
        <f t="shared" ref="L24:L31" si="1">IF($K$31=0,,(K24/$K$31))</f>
        <v>3.2045436523669812E-2</v>
      </c>
      <c r="M24" s="5"/>
      <c r="N24" s="5"/>
    </row>
    <row r="25" spans="2:14" x14ac:dyDescent="0.25">
      <c r="B25" s="5"/>
      <c r="C25" s="26" t="s">
        <v>28</v>
      </c>
      <c r="D25" s="22"/>
      <c r="E25" s="36">
        <f t="shared" si="0"/>
        <v>0</v>
      </c>
      <c r="F25" s="22"/>
      <c r="G25" s="5"/>
      <c r="H25" s="5"/>
      <c r="I25" s="11" t="s">
        <v>56</v>
      </c>
      <c r="J25" s="11"/>
      <c r="K25" s="22">
        <v>1590</v>
      </c>
      <c r="L25" s="36">
        <f t="shared" si="1"/>
        <v>1.5760050749345809E-2</v>
      </c>
      <c r="M25" s="5"/>
      <c r="N25" s="5"/>
    </row>
    <row r="26" spans="2:14" x14ac:dyDescent="0.25">
      <c r="B26" s="5"/>
      <c r="C26" s="26" t="s">
        <v>54</v>
      </c>
      <c r="D26" s="22"/>
      <c r="E26" s="36">
        <f t="shared" si="0"/>
        <v>0</v>
      </c>
      <c r="F26" s="22"/>
      <c r="G26" s="5"/>
      <c r="H26" s="5"/>
      <c r="I26" s="11" t="s">
        <v>49</v>
      </c>
      <c r="J26" s="11"/>
      <c r="K26" s="22">
        <v>15264</v>
      </c>
      <c r="L26" s="36">
        <f t="shared" si="1"/>
        <v>0.15129648719371977</v>
      </c>
      <c r="M26" s="5"/>
      <c r="N26" s="5"/>
    </row>
    <row r="27" spans="2:14" x14ac:dyDescent="0.25">
      <c r="B27" s="5"/>
      <c r="C27" s="26" t="s">
        <v>137</v>
      </c>
      <c r="D27" s="22">
        <v>27444</v>
      </c>
      <c r="E27" s="36">
        <f t="shared" si="0"/>
        <v>0.27202442312267067</v>
      </c>
      <c r="F27" s="22">
        <v>597098</v>
      </c>
      <c r="G27" s="5"/>
      <c r="H27" s="5"/>
      <c r="I27" s="11" t="s">
        <v>50</v>
      </c>
      <c r="J27" s="11"/>
      <c r="K27" s="22">
        <v>30679</v>
      </c>
      <c r="L27" s="36">
        <f t="shared" si="1"/>
        <v>0.30408968360954725</v>
      </c>
      <c r="M27" s="5"/>
      <c r="N27" s="5"/>
    </row>
    <row r="28" spans="2:14" x14ac:dyDescent="0.25">
      <c r="B28" s="5"/>
      <c r="C28" s="26" t="s">
        <v>138</v>
      </c>
      <c r="D28" s="22">
        <v>47306</v>
      </c>
      <c r="E28" s="36">
        <f t="shared" si="0"/>
        <v>0.4688962017286496</v>
      </c>
      <c r="F28" s="22">
        <v>1736841</v>
      </c>
      <c r="G28" s="5"/>
      <c r="H28" s="5"/>
      <c r="I28" s="11" t="s">
        <v>51</v>
      </c>
      <c r="J28" s="11"/>
      <c r="K28" s="22">
        <v>10261</v>
      </c>
      <c r="L28" s="36">
        <f t="shared" si="1"/>
        <v>0.10170684323209896</v>
      </c>
      <c r="M28" s="5"/>
      <c r="N28" s="5"/>
    </row>
    <row r="29" spans="2:14" x14ac:dyDescent="0.25">
      <c r="B29" s="5"/>
      <c r="C29" s="26" t="s">
        <v>29</v>
      </c>
      <c r="D29" s="22"/>
      <c r="E29" s="36">
        <f t="shared" si="0"/>
        <v>0</v>
      </c>
      <c r="F29" s="22"/>
      <c r="G29" s="5"/>
      <c r="H29" s="5"/>
      <c r="I29" s="11" t="s">
        <v>52</v>
      </c>
      <c r="J29" s="11"/>
      <c r="K29" s="22">
        <v>29724</v>
      </c>
      <c r="L29" s="36">
        <f t="shared" si="1"/>
        <v>0.2946237411783364</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100888</v>
      </c>
      <c r="E31" s="43">
        <f t="shared" si="0"/>
        <v>1</v>
      </c>
      <c r="F31" s="5"/>
      <c r="G31" s="5"/>
      <c r="H31" s="5"/>
      <c r="I31" s="32" t="s">
        <v>40</v>
      </c>
      <c r="J31" s="33"/>
      <c r="K31" s="29">
        <f>SUM(K23:K30)</f>
        <v>100888</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72435</v>
      </c>
      <c r="E34" s="36">
        <f>IF($D$36=0,,(D34/$D$36))</f>
        <v>0.7179743874395369</v>
      </c>
      <c r="F34" s="5"/>
      <c r="G34" s="5"/>
      <c r="H34" s="5"/>
      <c r="I34" s="11" t="s">
        <v>32</v>
      </c>
      <c r="J34" s="11"/>
      <c r="K34" s="22">
        <v>71543</v>
      </c>
      <c r="L34" s="36">
        <f>IF($K$36=0,,(K34/$K$36))</f>
        <v>0.70913289984933792</v>
      </c>
      <c r="M34" s="5"/>
      <c r="N34" s="5"/>
    </row>
    <row r="35" spans="2:14" x14ac:dyDescent="0.25">
      <c r="B35" s="5"/>
      <c r="C35" s="26" t="s">
        <v>9</v>
      </c>
      <c r="D35" s="22">
        <v>28453</v>
      </c>
      <c r="E35" s="36">
        <f t="shared" ref="E35:E36" si="2">IF($D$36=0,,(D35/$D$36))</f>
        <v>0.2820256125604631</v>
      </c>
      <c r="F35" s="5"/>
      <c r="G35" s="5"/>
      <c r="H35" s="5"/>
      <c r="I35" s="30" t="s">
        <v>33</v>
      </c>
      <c r="J35" s="30"/>
      <c r="K35" s="31">
        <v>29345</v>
      </c>
      <c r="L35" s="36">
        <f>IF($K$36=0,,(K35/$K$36))</f>
        <v>0.29086710015066214</v>
      </c>
      <c r="M35" s="5"/>
      <c r="N35" s="5"/>
    </row>
    <row r="36" spans="2:14" x14ac:dyDescent="0.25">
      <c r="B36" s="5"/>
      <c r="C36" s="25" t="s">
        <v>40</v>
      </c>
      <c r="D36" s="29">
        <f>SUM(D34:D35)</f>
        <v>100888</v>
      </c>
      <c r="E36" s="43">
        <f t="shared" si="2"/>
        <v>1</v>
      </c>
      <c r="F36" s="5"/>
      <c r="G36" s="5"/>
      <c r="H36" s="5"/>
      <c r="I36" s="32" t="s">
        <v>40</v>
      </c>
      <c r="J36" s="33"/>
      <c r="K36" s="29">
        <f>SUM(K34:K35)</f>
        <v>100888</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52076</v>
      </c>
      <c r="E41" s="22">
        <v>18541</v>
      </c>
      <c r="F41" s="22">
        <v>13789</v>
      </c>
      <c r="G41" s="22">
        <v>9215</v>
      </c>
      <c r="H41" s="22">
        <v>5121</v>
      </c>
      <c r="I41" s="22">
        <v>2018</v>
      </c>
      <c r="J41" s="22">
        <v>105</v>
      </c>
      <c r="K41" s="22">
        <v>23</v>
      </c>
      <c r="L41" s="22">
        <v>0</v>
      </c>
      <c r="M41" s="29">
        <f>SUM(D41:L41)</f>
        <v>100888</v>
      </c>
      <c r="N41" s="5"/>
    </row>
    <row r="42" spans="2:14" x14ac:dyDescent="0.25">
      <c r="B42" s="5"/>
      <c r="C42" s="11" t="s">
        <v>68</v>
      </c>
      <c r="D42" s="36">
        <f>IF($M$41=0,,(D41/$M$41))</f>
        <v>0.51617635397668704</v>
      </c>
      <c r="E42" s="36">
        <f t="shared" ref="E42:L42" si="4">IF($M$41=0,,(E41/$M$41))</f>
        <v>0.1837780509079375</v>
      </c>
      <c r="F42" s="36">
        <f t="shared" si="4"/>
        <v>0.1366763143287606</v>
      </c>
      <c r="G42" s="36">
        <f t="shared" si="4"/>
        <v>9.133891047498216E-2</v>
      </c>
      <c r="H42" s="36">
        <f t="shared" si="4"/>
        <v>5.0759257790817539E-2</v>
      </c>
      <c r="I42" s="36">
        <f t="shared" si="4"/>
        <v>2.0002378875584807E-2</v>
      </c>
      <c r="J42" s="36">
        <f t="shared" si="4"/>
        <v>1.0407580683530252E-3</v>
      </c>
      <c r="K42" s="36">
        <f t="shared" si="4"/>
        <v>2.2797557687732932E-4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2024</v>
      </c>
      <c r="E44" s="28">
        <v>2025</v>
      </c>
      <c r="F44" s="28">
        <v>2026</v>
      </c>
      <c r="G44" s="28">
        <v>2027</v>
      </c>
      <c r="H44" s="28">
        <v>2028</v>
      </c>
      <c r="I44" s="28">
        <v>2029</v>
      </c>
      <c r="J44" s="28">
        <v>2030</v>
      </c>
      <c r="K44" s="28">
        <v>2031</v>
      </c>
      <c r="L44" s="28" t="s">
        <v>191</v>
      </c>
      <c r="M44" s="28" t="s">
        <v>40</v>
      </c>
      <c r="N44" s="5"/>
    </row>
    <row r="45" spans="2:14" x14ac:dyDescent="0.25">
      <c r="B45" s="5"/>
      <c r="C45" s="11" t="s">
        <v>47</v>
      </c>
      <c r="D45" s="22">
        <v>77483</v>
      </c>
      <c r="E45" s="22">
        <v>7960</v>
      </c>
      <c r="F45" s="22">
        <v>7324</v>
      </c>
      <c r="G45" s="22">
        <v>3376</v>
      </c>
      <c r="H45" s="22">
        <v>2851</v>
      </c>
      <c r="I45" s="22">
        <v>657</v>
      </c>
      <c r="J45" s="22">
        <v>109</v>
      </c>
      <c r="K45" s="22">
        <v>413</v>
      </c>
      <c r="L45" s="22">
        <v>715</v>
      </c>
      <c r="M45" s="29">
        <f>SUM(D45:L45)</f>
        <v>100888</v>
      </c>
      <c r="N45" s="5"/>
    </row>
    <row r="46" spans="2:14" x14ac:dyDescent="0.25">
      <c r="B46" s="5"/>
      <c r="C46" s="11" t="s">
        <v>68</v>
      </c>
      <c r="D46" s="36">
        <f>IF($M$41=0,,(D45/$M$41))</f>
        <v>0.76801007057330906</v>
      </c>
      <c r="E46" s="36">
        <f t="shared" ref="E46:L46" si="5">IF($M$41=0,,(E45/$M$41))</f>
        <v>7.8899373562762665E-2</v>
      </c>
      <c r="F46" s="36">
        <f t="shared" si="5"/>
        <v>7.259535326302434E-2</v>
      </c>
      <c r="G46" s="36">
        <f t="shared" si="5"/>
        <v>3.3462849892950598E-2</v>
      </c>
      <c r="H46" s="36">
        <f t="shared" si="5"/>
        <v>2.8259059551185472E-2</v>
      </c>
      <c r="I46" s="36">
        <f t="shared" si="5"/>
        <v>6.512171913408929E-3</v>
      </c>
      <c r="J46" s="36">
        <f t="shared" si="5"/>
        <v>1.0804059947664736E-3</v>
      </c>
      <c r="K46" s="36">
        <f t="shared" si="5"/>
        <v>4.0936484021885655E-3</v>
      </c>
      <c r="L46" s="36">
        <f t="shared" si="5"/>
        <v>7.0870668464039334E-3</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10792</v>
      </c>
      <c r="E53" s="22">
        <v>11731</v>
      </c>
      <c r="F53" s="22">
        <v>15755</v>
      </c>
      <c r="G53" s="22">
        <v>21833</v>
      </c>
      <c r="H53" s="22">
        <v>40777</v>
      </c>
      <c r="I53" s="29">
        <f>SUM(D53:H53)</f>
        <v>100888</v>
      </c>
      <c r="J53" s="6"/>
      <c r="K53" s="5"/>
      <c r="L53" s="5"/>
      <c r="M53" s="5"/>
      <c r="N53" s="5"/>
    </row>
    <row r="54" spans="2:14" x14ac:dyDescent="0.25">
      <c r="B54" s="5"/>
      <c r="C54" s="11" t="s">
        <v>68</v>
      </c>
      <c r="D54" s="36">
        <f>IF($I$53=0,,(D53/$I$53))</f>
        <v>0.10697010546348426</v>
      </c>
      <c r="E54" s="36">
        <f t="shared" ref="E54:I54" si="6">IF($I$53=0,,(E53/$I$53))</f>
        <v>0.11627745618904131</v>
      </c>
      <c r="F54" s="36">
        <f t="shared" si="6"/>
        <v>0.15616327016097059</v>
      </c>
      <c r="G54" s="36">
        <f t="shared" si="6"/>
        <v>0.2164082943462057</v>
      </c>
      <c r="H54" s="36">
        <f t="shared" si="6"/>
        <v>0.40418087384029816</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415</v>
      </c>
      <c r="E58" s="22">
        <v>0</v>
      </c>
      <c r="F58" s="22">
        <v>0</v>
      </c>
      <c r="G58" s="22">
        <v>0</v>
      </c>
      <c r="H58" s="29">
        <f>SUM(D58:G58)</f>
        <v>415</v>
      </c>
      <c r="I58" s="5"/>
      <c r="J58" s="5"/>
      <c r="K58" s="5"/>
      <c r="L58" s="5"/>
      <c r="M58" s="5"/>
      <c r="N58" s="5"/>
    </row>
    <row r="59" spans="2:14" x14ac:dyDescent="0.25">
      <c r="B59" s="5"/>
      <c r="C59" s="11" t="s">
        <v>69</v>
      </c>
      <c r="D59" s="44">
        <f>IF($M$41=0,,(D58/$M$41))</f>
        <v>4.1134723653952895E-3</v>
      </c>
      <c r="E59" s="44">
        <f t="shared" ref="E59:G59" si="7">IF($M$41=0,,(E58/$M$41))</f>
        <v>0</v>
      </c>
      <c r="F59" s="44">
        <f t="shared" si="7"/>
        <v>0</v>
      </c>
      <c r="G59" s="44">
        <f t="shared" si="7"/>
        <v>0</v>
      </c>
      <c r="H59" s="45">
        <f>IF($M$41=0,,(H58/$M$41))</f>
        <v>4.1134723653952895E-3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7">
        <v>0.35270000000000001</v>
      </c>
      <c r="E64" s="5"/>
      <c r="F64" s="5"/>
      <c r="G64" s="5"/>
      <c r="H64" s="5"/>
      <c r="I64" s="5"/>
      <c r="J64" s="5"/>
      <c r="K64" s="5"/>
      <c r="L64" s="5"/>
      <c r="M64" s="5"/>
      <c r="N64" s="5"/>
    </row>
    <row r="65" spans="1:14" x14ac:dyDescent="0.25">
      <c r="B65" s="5"/>
      <c r="C65" s="11" t="s">
        <v>86</v>
      </c>
      <c r="D65" s="87">
        <v>0.43890000000000001</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9"/>
      <c r="F72" s="22"/>
      <c r="G72" s="70"/>
      <c r="H72" s="70"/>
      <c r="I72" s="71"/>
      <c r="J72" s="70"/>
      <c r="K72" s="70"/>
      <c r="L72" s="70"/>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9"/>
      <c r="E77" s="70"/>
      <c r="F77" s="11"/>
      <c r="G77" s="70"/>
      <c r="H77" s="70"/>
      <c r="I77" s="71"/>
      <c r="J77" s="70"/>
      <c r="K77" s="70"/>
      <c r="L77" s="70"/>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188</v>
      </c>
      <c r="D81" s="22">
        <v>2033</v>
      </c>
      <c r="E81" s="11" t="s">
        <v>75</v>
      </c>
      <c r="F81" s="98">
        <v>2033</v>
      </c>
      <c r="G81" s="94">
        <v>42961</v>
      </c>
      <c r="H81" s="11" t="s">
        <v>146</v>
      </c>
      <c r="I81" s="37" t="s">
        <v>31</v>
      </c>
      <c r="J81" s="11" t="s">
        <v>147</v>
      </c>
      <c r="K81" s="94">
        <v>45518</v>
      </c>
      <c r="L81" s="94" t="s">
        <v>184</v>
      </c>
      <c r="M81" s="5"/>
      <c r="N81" s="5"/>
    </row>
    <row r="82" spans="2:14" x14ac:dyDescent="0.25">
      <c r="B82" s="5"/>
      <c r="C82" s="26" t="s">
        <v>148</v>
      </c>
      <c r="D82" s="22">
        <v>430</v>
      </c>
      <c r="E82" s="11" t="s">
        <v>75</v>
      </c>
      <c r="F82" s="98">
        <v>430</v>
      </c>
      <c r="G82" s="94">
        <v>40602</v>
      </c>
      <c r="H82" s="99">
        <v>0.05</v>
      </c>
      <c r="I82" s="37" t="s">
        <v>9</v>
      </c>
      <c r="J82" s="11" t="s">
        <v>147</v>
      </c>
      <c r="K82" s="94">
        <v>50859</v>
      </c>
      <c r="L82" s="94" t="s">
        <v>184</v>
      </c>
      <c r="M82" s="5"/>
      <c r="N82" s="5"/>
    </row>
    <row r="83" spans="2:14" x14ac:dyDescent="0.25">
      <c r="B83" s="5"/>
      <c r="C83" s="26" t="s">
        <v>149</v>
      </c>
      <c r="D83" s="22">
        <v>230</v>
      </c>
      <c r="E83" s="11" t="s">
        <v>75</v>
      </c>
      <c r="F83" s="98">
        <v>230</v>
      </c>
      <c r="G83" s="94">
        <v>40805</v>
      </c>
      <c r="H83" s="99">
        <v>3.5000000000000003E-2</v>
      </c>
      <c r="I83" s="37" t="s">
        <v>9</v>
      </c>
      <c r="J83" s="11" t="s">
        <v>147</v>
      </c>
      <c r="K83" s="94">
        <v>50859</v>
      </c>
      <c r="L83" s="94" t="s">
        <v>184</v>
      </c>
      <c r="M83" s="5"/>
      <c r="N83" s="5"/>
    </row>
    <row r="84" spans="2:14" x14ac:dyDescent="0.25">
      <c r="B84" s="5"/>
      <c r="C84" s="26" t="s">
        <v>150</v>
      </c>
      <c r="D84" s="22">
        <v>250</v>
      </c>
      <c r="E84" s="11" t="s">
        <v>75</v>
      </c>
      <c r="F84" s="98">
        <v>250</v>
      </c>
      <c r="G84" s="94">
        <v>41113</v>
      </c>
      <c r="H84" s="99">
        <v>3.1600000000000003E-2</v>
      </c>
      <c r="I84" s="37" t="s">
        <v>9</v>
      </c>
      <c r="J84" s="11" t="s">
        <v>147</v>
      </c>
      <c r="K84" s="94">
        <v>52070</v>
      </c>
      <c r="L84" s="94" t="s">
        <v>184</v>
      </c>
      <c r="M84" s="5"/>
      <c r="N84" s="5"/>
    </row>
    <row r="85" spans="2:14" x14ac:dyDescent="0.25">
      <c r="B85" s="5"/>
      <c r="C85" s="26" t="s">
        <v>151</v>
      </c>
      <c r="D85" s="22">
        <v>300</v>
      </c>
      <c r="E85" s="11" t="s">
        <v>75</v>
      </c>
      <c r="F85" s="98">
        <v>300</v>
      </c>
      <c r="G85" s="94">
        <v>41914</v>
      </c>
      <c r="H85" s="99">
        <v>2.1049999999999999E-2</v>
      </c>
      <c r="I85" s="37" t="s">
        <v>9</v>
      </c>
      <c r="J85" s="11" t="s">
        <v>147</v>
      </c>
      <c r="K85" s="94">
        <v>45567</v>
      </c>
      <c r="L85" s="94" t="s">
        <v>184</v>
      </c>
      <c r="M85" s="5"/>
      <c r="N85" s="5"/>
    </row>
    <row r="86" spans="2:14" x14ac:dyDescent="0.25">
      <c r="B86" s="5"/>
      <c r="C86" s="26" t="s">
        <v>152</v>
      </c>
      <c r="D86" s="22">
        <v>200</v>
      </c>
      <c r="E86" s="11" t="s">
        <v>75</v>
      </c>
      <c r="F86" s="98">
        <v>200</v>
      </c>
      <c r="G86" s="94">
        <v>42347</v>
      </c>
      <c r="H86" s="99">
        <v>2.1774999999999999E-2</v>
      </c>
      <c r="I86" s="37" t="s">
        <v>9</v>
      </c>
      <c r="J86" s="11" t="s">
        <v>147</v>
      </c>
      <c r="K86" s="94">
        <v>46000</v>
      </c>
      <c r="L86" s="94" t="s">
        <v>184</v>
      </c>
      <c r="M86" s="5"/>
      <c r="N86" s="5"/>
    </row>
    <row r="87" spans="2:14" x14ac:dyDescent="0.25">
      <c r="B87" s="5"/>
      <c r="C87" s="26" t="s">
        <v>153</v>
      </c>
      <c r="D87" s="22">
        <v>500</v>
      </c>
      <c r="E87" s="11" t="s">
        <v>75</v>
      </c>
      <c r="F87" s="98">
        <v>500</v>
      </c>
      <c r="G87" s="94">
        <v>42754</v>
      </c>
      <c r="H87" s="99">
        <v>1.7500000000000002E-2</v>
      </c>
      <c r="I87" s="37" t="s">
        <v>9</v>
      </c>
      <c r="J87" s="11" t="s">
        <v>147</v>
      </c>
      <c r="K87" s="94">
        <v>46406</v>
      </c>
      <c r="L87" s="94" t="s">
        <v>184</v>
      </c>
      <c r="M87" s="5"/>
      <c r="N87" s="5"/>
    </row>
    <row r="88" spans="2:14" x14ac:dyDescent="0.25">
      <c r="B88" s="5"/>
      <c r="C88" s="26" t="s">
        <v>154</v>
      </c>
      <c r="D88" s="22">
        <v>700</v>
      </c>
      <c r="E88" s="11" t="s">
        <v>75</v>
      </c>
      <c r="F88" s="98">
        <v>700</v>
      </c>
      <c r="G88" s="94">
        <v>43528</v>
      </c>
      <c r="H88" s="99">
        <v>9.1999999999999998E-3</v>
      </c>
      <c r="I88" s="37" t="s">
        <v>9</v>
      </c>
      <c r="J88" s="11" t="s">
        <v>147</v>
      </c>
      <c r="K88" s="94">
        <v>45720</v>
      </c>
      <c r="L88" s="94" t="s">
        <v>184</v>
      </c>
      <c r="M88" s="5"/>
      <c r="N88" s="5"/>
    </row>
    <row r="89" spans="2:14" x14ac:dyDescent="0.25">
      <c r="B89" s="5"/>
      <c r="C89" s="26" t="s">
        <v>155</v>
      </c>
      <c r="D89" s="22">
        <v>5500</v>
      </c>
      <c r="E89" s="11" t="s">
        <v>75</v>
      </c>
      <c r="F89" s="98">
        <v>5500</v>
      </c>
      <c r="G89" s="94">
        <v>43787</v>
      </c>
      <c r="H89" s="99">
        <v>6.1500000000000001E-3</v>
      </c>
      <c r="I89" s="37" t="s">
        <v>9</v>
      </c>
      <c r="J89" s="11" t="s">
        <v>147</v>
      </c>
      <c r="K89" s="94">
        <v>45979</v>
      </c>
      <c r="L89" s="94" t="s">
        <v>184</v>
      </c>
      <c r="M89" s="5"/>
      <c r="N89" s="5"/>
    </row>
    <row r="90" spans="2:14" x14ac:dyDescent="0.25">
      <c r="B90" s="5"/>
      <c r="C90" s="26" t="s">
        <v>156</v>
      </c>
      <c r="D90" s="22">
        <v>550</v>
      </c>
      <c r="E90" s="11" t="s">
        <v>75</v>
      </c>
      <c r="F90" s="98">
        <v>550</v>
      </c>
      <c r="G90" s="94">
        <v>43507</v>
      </c>
      <c r="H90" s="99">
        <v>1.2274999999999999E-2</v>
      </c>
      <c r="I90" s="37" t="s">
        <v>9</v>
      </c>
      <c r="J90" s="11" t="s">
        <v>147</v>
      </c>
      <c r="K90" s="94">
        <v>46064</v>
      </c>
      <c r="L90" s="94" t="s">
        <v>184</v>
      </c>
      <c r="M90" s="5"/>
      <c r="N90" s="5"/>
    </row>
    <row r="91" spans="2:14" x14ac:dyDescent="0.25">
      <c r="B91" s="5"/>
      <c r="C91" s="26" t="s">
        <v>189</v>
      </c>
      <c r="D91" s="22">
        <v>300</v>
      </c>
      <c r="E91" s="11" t="s">
        <v>75</v>
      </c>
      <c r="F91" s="98">
        <v>300</v>
      </c>
      <c r="G91" s="94">
        <v>43501</v>
      </c>
      <c r="H91" s="99" t="s">
        <v>157</v>
      </c>
      <c r="I91" s="37" t="s">
        <v>31</v>
      </c>
      <c r="J91" s="11" t="s">
        <v>147</v>
      </c>
      <c r="K91" s="94">
        <v>46058</v>
      </c>
      <c r="L91" s="94" t="s">
        <v>184</v>
      </c>
      <c r="M91" s="5"/>
      <c r="N91" s="5"/>
    </row>
    <row r="92" spans="2:14" x14ac:dyDescent="0.25">
      <c r="B92" s="5"/>
      <c r="C92" s="26" t="s">
        <v>158</v>
      </c>
      <c r="D92" s="22">
        <v>6400</v>
      </c>
      <c r="E92" s="11" t="s">
        <v>75</v>
      </c>
      <c r="F92" s="98">
        <v>6400</v>
      </c>
      <c r="G92" s="94">
        <v>43816</v>
      </c>
      <c r="H92" s="99" t="s">
        <v>146</v>
      </c>
      <c r="I92" s="37" t="s">
        <v>31</v>
      </c>
      <c r="J92" s="11" t="s">
        <v>147</v>
      </c>
      <c r="K92" s="94">
        <v>45733</v>
      </c>
      <c r="L92" s="94" t="s">
        <v>184</v>
      </c>
      <c r="M92" s="5"/>
      <c r="N92" s="5"/>
    </row>
    <row r="93" spans="2:14" x14ac:dyDescent="0.25">
      <c r="B93" s="5"/>
      <c r="C93" s="26" t="s">
        <v>159</v>
      </c>
      <c r="D93" s="22">
        <v>3300</v>
      </c>
      <c r="E93" s="11" t="s">
        <v>75</v>
      </c>
      <c r="F93" s="98">
        <v>3300</v>
      </c>
      <c r="G93" s="94">
        <v>44428</v>
      </c>
      <c r="H93" s="99" t="s">
        <v>146</v>
      </c>
      <c r="I93" s="37" t="s">
        <v>31</v>
      </c>
      <c r="J93" s="11" t="s">
        <v>147</v>
      </c>
      <c r="K93" s="94">
        <v>46295</v>
      </c>
      <c r="L93" s="94" t="s">
        <v>184</v>
      </c>
      <c r="M93" s="5"/>
      <c r="N93" s="5"/>
    </row>
    <row r="94" spans="2:14" x14ac:dyDescent="0.25">
      <c r="B94" s="5"/>
      <c r="C94" s="26" t="s">
        <v>160</v>
      </c>
      <c r="D94" s="22">
        <v>7000</v>
      </c>
      <c r="E94" s="11" t="s">
        <v>75</v>
      </c>
      <c r="F94" s="98">
        <v>7000</v>
      </c>
      <c r="G94" s="94">
        <v>44180</v>
      </c>
      <c r="H94" s="99" t="s">
        <v>146</v>
      </c>
      <c r="I94" s="37" t="s">
        <v>31</v>
      </c>
      <c r="J94" s="11" t="s">
        <v>147</v>
      </c>
      <c r="K94" s="94">
        <v>46188</v>
      </c>
      <c r="L94" s="94" t="s">
        <v>184</v>
      </c>
      <c r="M94" s="5"/>
      <c r="N94" s="5"/>
    </row>
    <row r="95" spans="2:14" x14ac:dyDescent="0.25">
      <c r="B95" s="5"/>
      <c r="C95" s="26" t="s">
        <v>161</v>
      </c>
      <c r="D95" s="22">
        <v>300</v>
      </c>
      <c r="E95" s="11" t="s">
        <v>75</v>
      </c>
      <c r="F95" s="98">
        <v>300</v>
      </c>
      <c r="G95" s="94">
        <v>44726</v>
      </c>
      <c r="H95" s="99" t="s">
        <v>157</v>
      </c>
      <c r="I95" s="37" t="s">
        <v>31</v>
      </c>
      <c r="J95" s="11" t="s">
        <v>147</v>
      </c>
      <c r="K95" s="94">
        <v>45640</v>
      </c>
      <c r="L95" s="94" t="s">
        <v>184</v>
      </c>
      <c r="M95" s="5"/>
      <c r="N95" s="5"/>
    </row>
    <row r="96" spans="2:14" x14ac:dyDescent="0.25">
      <c r="B96" s="5"/>
      <c r="C96" s="26" t="s">
        <v>162</v>
      </c>
      <c r="D96" s="22">
        <v>400</v>
      </c>
      <c r="E96" s="11" t="s">
        <v>75</v>
      </c>
      <c r="F96" s="98">
        <v>400</v>
      </c>
      <c r="G96" s="94">
        <v>44243</v>
      </c>
      <c r="H96" s="99">
        <v>7.4999999999999997E-3</v>
      </c>
      <c r="I96" s="37" t="s">
        <v>9</v>
      </c>
      <c r="J96" s="11" t="s">
        <v>147</v>
      </c>
      <c r="K96" s="94">
        <v>48626</v>
      </c>
      <c r="L96" s="94" t="s">
        <v>184</v>
      </c>
      <c r="M96" s="5"/>
      <c r="N96" s="5"/>
    </row>
    <row r="97" spans="2:14" x14ac:dyDescent="0.25">
      <c r="B97" s="5"/>
      <c r="C97" s="26" t="s">
        <v>163</v>
      </c>
      <c r="D97" s="22">
        <v>3000</v>
      </c>
      <c r="E97" s="11" t="s">
        <v>75</v>
      </c>
      <c r="F97" s="98">
        <v>3000</v>
      </c>
      <c r="G97" s="94">
        <v>44334</v>
      </c>
      <c r="H97" s="99">
        <v>4.2500000000000003E-3</v>
      </c>
      <c r="I97" s="37" t="s">
        <v>9</v>
      </c>
      <c r="J97" s="11" t="s">
        <v>147</v>
      </c>
      <c r="K97" s="94">
        <v>46099</v>
      </c>
      <c r="L97" s="94" t="s">
        <v>184</v>
      </c>
      <c r="M97" s="5"/>
      <c r="N97" s="5"/>
    </row>
    <row r="98" spans="2:14" x14ac:dyDescent="0.25">
      <c r="B98" s="5"/>
      <c r="C98" s="26" t="s">
        <v>164</v>
      </c>
      <c r="D98" s="22">
        <v>300</v>
      </c>
      <c r="E98" s="11" t="s">
        <v>75</v>
      </c>
      <c r="F98" s="98">
        <v>300</v>
      </c>
      <c r="G98" s="94">
        <v>44582</v>
      </c>
      <c r="H98" s="99">
        <v>1.6799999999999999E-2</v>
      </c>
      <c r="I98" s="37" t="s">
        <v>9</v>
      </c>
      <c r="J98" s="11" t="s">
        <v>147</v>
      </c>
      <c r="K98" s="94">
        <v>51886</v>
      </c>
      <c r="L98" s="94" t="s">
        <v>184</v>
      </c>
      <c r="M98" s="5"/>
      <c r="N98" s="5"/>
    </row>
    <row r="99" spans="2:14" x14ac:dyDescent="0.25">
      <c r="B99" s="5"/>
      <c r="C99" s="26" t="s">
        <v>165</v>
      </c>
      <c r="D99" s="22">
        <v>2600</v>
      </c>
      <c r="E99" s="11" t="s">
        <v>75</v>
      </c>
      <c r="F99" s="98">
        <v>2600</v>
      </c>
      <c r="G99" s="94">
        <v>44599</v>
      </c>
      <c r="H99" s="99">
        <v>0.01</v>
      </c>
      <c r="I99" s="37" t="s">
        <v>9</v>
      </c>
      <c r="J99" s="11" t="s">
        <v>147</v>
      </c>
      <c r="K99" s="94">
        <v>46514</v>
      </c>
      <c r="L99" s="94" t="s">
        <v>184</v>
      </c>
      <c r="M99" s="5"/>
      <c r="N99" s="5"/>
    </row>
    <row r="100" spans="2:14" x14ac:dyDescent="0.25">
      <c r="B100" s="5"/>
      <c r="C100" s="26" t="s">
        <v>166</v>
      </c>
      <c r="D100" s="22">
        <v>400</v>
      </c>
      <c r="E100" s="11" t="s">
        <v>75</v>
      </c>
      <c r="F100" s="98">
        <v>400</v>
      </c>
      <c r="G100" s="94">
        <v>44617</v>
      </c>
      <c r="H100" s="99">
        <v>1.8149999999999999E-2</v>
      </c>
      <c r="I100" s="37" t="s">
        <v>9</v>
      </c>
      <c r="J100" s="11" t="s">
        <v>147</v>
      </c>
      <c r="K100" s="94">
        <v>51557</v>
      </c>
      <c r="L100" s="94" t="s">
        <v>184</v>
      </c>
      <c r="M100" s="5"/>
      <c r="N100" s="5"/>
    </row>
    <row r="101" spans="2:14" x14ac:dyDescent="0.25">
      <c r="B101" s="5"/>
      <c r="C101" s="26" t="s">
        <v>167</v>
      </c>
      <c r="D101" s="22">
        <v>500</v>
      </c>
      <c r="E101" s="11" t="s">
        <v>75</v>
      </c>
      <c r="F101" s="98">
        <v>500</v>
      </c>
      <c r="G101" s="94">
        <v>44620</v>
      </c>
      <c r="H101" s="99" t="s">
        <v>146</v>
      </c>
      <c r="I101" s="37" t="s">
        <v>31</v>
      </c>
      <c r="J101" s="11" t="s">
        <v>147</v>
      </c>
      <c r="K101" s="94">
        <v>46371</v>
      </c>
      <c r="L101" s="94" t="s">
        <v>184</v>
      </c>
      <c r="M101" s="5"/>
      <c r="N101" s="5"/>
    </row>
    <row r="102" spans="2:14" x14ac:dyDescent="0.25">
      <c r="B102" s="5"/>
      <c r="C102" s="26" t="s">
        <v>185</v>
      </c>
      <c r="D102" s="22">
        <v>3000</v>
      </c>
      <c r="E102" s="11" t="s">
        <v>75</v>
      </c>
      <c r="F102" s="98">
        <v>3000</v>
      </c>
      <c r="G102" s="94">
        <v>44967</v>
      </c>
      <c r="H102" s="99" t="s">
        <v>186</v>
      </c>
      <c r="I102" s="37" t="s">
        <v>31</v>
      </c>
      <c r="J102" s="11" t="s">
        <v>187</v>
      </c>
      <c r="K102" s="94">
        <v>46762</v>
      </c>
      <c r="L102" s="94">
        <v>47128</v>
      </c>
      <c r="M102" s="5"/>
      <c r="N102" s="5"/>
    </row>
    <row r="103" spans="2:14" x14ac:dyDescent="0.25">
      <c r="B103" s="5"/>
      <c r="C103" s="26" t="s">
        <v>195</v>
      </c>
      <c r="D103" s="22">
        <v>1950</v>
      </c>
      <c r="E103" s="11" t="s">
        <v>75</v>
      </c>
      <c r="F103" s="98">
        <v>1950</v>
      </c>
      <c r="G103" s="94">
        <v>45362</v>
      </c>
      <c r="H103" s="99">
        <v>3.2500000000000001E-2</v>
      </c>
      <c r="I103" s="37" t="s">
        <v>9</v>
      </c>
      <c r="J103" s="11" t="s">
        <v>187</v>
      </c>
      <c r="K103" s="94">
        <v>46969</v>
      </c>
      <c r="L103" s="94">
        <v>47334</v>
      </c>
      <c r="M103" s="5"/>
      <c r="N103" s="5"/>
    </row>
    <row r="104" spans="2:14" x14ac:dyDescent="0.25">
      <c r="B104" s="5"/>
      <c r="C104" s="26" t="s">
        <v>199</v>
      </c>
      <c r="D104" s="22">
        <v>300</v>
      </c>
      <c r="E104" s="11" t="s">
        <v>75</v>
      </c>
      <c r="F104" s="98">
        <v>300</v>
      </c>
      <c r="G104" s="94">
        <v>45455</v>
      </c>
      <c r="H104" s="99">
        <v>3.3279999999999997E-2</v>
      </c>
      <c r="I104" s="37" t="s">
        <v>9</v>
      </c>
      <c r="J104" s="11" t="s">
        <v>187</v>
      </c>
      <c r="K104" s="94">
        <v>49107</v>
      </c>
      <c r="L104" s="94">
        <v>49472</v>
      </c>
      <c r="M104" s="5"/>
      <c r="N104" s="5"/>
    </row>
    <row r="105" spans="2:14" x14ac:dyDescent="0.25">
      <c r="B105" s="5"/>
      <c r="C105" s="26" t="s">
        <v>200</v>
      </c>
      <c r="D105" s="22">
        <v>3000</v>
      </c>
      <c r="E105" s="11" t="s">
        <v>75</v>
      </c>
      <c r="F105" s="98">
        <v>3000</v>
      </c>
      <c r="G105" s="94">
        <v>45462</v>
      </c>
      <c r="H105" s="99" t="s">
        <v>201</v>
      </c>
      <c r="I105" s="37" t="s">
        <v>31</v>
      </c>
      <c r="J105" s="11" t="s">
        <v>187</v>
      </c>
      <c r="K105" s="94">
        <v>47168</v>
      </c>
      <c r="L105" s="94">
        <v>47533</v>
      </c>
      <c r="M105" s="5"/>
      <c r="N105" s="5"/>
    </row>
    <row r="106" spans="2:14" x14ac:dyDescent="0.25">
      <c r="B106" s="5"/>
      <c r="C106" s="26" t="s">
        <v>168</v>
      </c>
      <c r="D106" s="22">
        <v>3150</v>
      </c>
      <c r="E106" s="11" t="s">
        <v>75</v>
      </c>
      <c r="F106" s="98">
        <v>3150</v>
      </c>
      <c r="G106" s="94">
        <v>44126</v>
      </c>
      <c r="H106" s="99" t="s">
        <v>157</v>
      </c>
      <c r="I106" s="37" t="s">
        <v>31</v>
      </c>
      <c r="J106" s="11" t="s">
        <v>147</v>
      </c>
      <c r="K106" s="94">
        <v>45891</v>
      </c>
      <c r="L106" s="94" t="s">
        <v>184</v>
      </c>
      <c r="M106" s="5"/>
      <c r="N106" s="5"/>
    </row>
    <row r="107" spans="2:14" x14ac:dyDescent="0.25">
      <c r="B107" s="5"/>
      <c r="C107" s="26" t="s">
        <v>196</v>
      </c>
      <c r="D107" s="22">
        <v>6100</v>
      </c>
      <c r="E107" s="11" t="s">
        <v>75</v>
      </c>
      <c r="F107" s="98">
        <v>6100</v>
      </c>
      <c r="G107" s="94">
        <v>45301</v>
      </c>
      <c r="H107" s="99" t="s">
        <v>197</v>
      </c>
      <c r="I107" s="37" t="s">
        <v>31</v>
      </c>
      <c r="J107" s="11" t="s">
        <v>187</v>
      </c>
      <c r="K107" s="94">
        <v>47067</v>
      </c>
      <c r="L107" s="94">
        <v>47432</v>
      </c>
      <c r="M107" s="5"/>
      <c r="N107" s="5"/>
    </row>
    <row r="108" spans="2:14" x14ac:dyDescent="0.25">
      <c r="B108" s="5"/>
      <c r="C108" s="26" t="s">
        <v>169</v>
      </c>
      <c r="D108" s="22">
        <v>6250</v>
      </c>
      <c r="E108" s="11" t="s">
        <v>75</v>
      </c>
      <c r="F108" s="98">
        <v>6250</v>
      </c>
      <c r="G108" s="94">
        <v>44407</v>
      </c>
      <c r="H108" s="99">
        <v>4.4250000000000001E-3</v>
      </c>
      <c r="I108" s="37" t="s">
        <v>9</v>
      </c>
      <c r="J108" s="11" t="s">
        <v>147</v>
      </c>
      <c r="K108" s="94">
        <v>46419</v>
      </c>
      <c r="L108" s="94" t="s">
        <v>184</v>
      </c>
      <c r="M108" s="5"/>
      <c r="N108" s="5"/>
    </row>
    <row r="109" spans="2:14" x14ac:dyDescent="0.25">
      <c r="B109" s="5"/>
      <c r="C109" s="26" t="s">
        <v>190</v>
      </c>
      <c r="D109" s="22">
        <v>6000</v>
      </c>
      <c r="E109" s="11" t="s">
        <v>75</v>
      </c>
      <c r="F109" s="98">
        <v>6000</v>
      </c>
      <c r="G109" s="94">
        <v>45041</v>
      </c>
      <c r="H109" s="99">
        <v>3.5999999999999997E-2</v>
      </c>
      <c r="I109" s="37" t="s">
        <v>9</v>
      </c>
      <c r="J109" s="11" t="s">
        <v>187</v>
      </c>
      <c r="K109" s="94">
        <v>46868</v>
      </c>
      <c r="L109" s="94">
        <v>47233</v>
      </c>
      <c r="M109" s="5"/>
      <c r="N109" s="5"/>
    </row>
    <row r="110" spans="2:14" x14ac:dyDescent="0.25">
      <c r="B110" s="5"/>
      <c r="C110" s="26" t="s">
        <v>170</v>
      </c>
      <c r="D110" s="22">
        <v>100</v>
      </c>
      <c r="E110" s="11" t="s">
        <v>75</v>
      </c>
      <c r="F110" s="98">
        <v>100</v>
      </c>
      <c r="G110" s="94">
        <v>44580</v>
      </c>
      <c r="H110" s="99">
        <v>1.35E-2</v>
      </c>
      <c r="I110" s="37" t="s">
        <v>9</v>
      </c>
      <c r="J110" s="11" t="s">
        <v>147</v>
      </c>
      <c r="K110" s="94">
        <v>47501</v>
      </c>
      <c r="L110" s="94" t="s">
        <v>184</v>
      </c>
      <c r="M110" s="5"/>
      <c r="N110" s="5"/>
    </row>
    <row r="111" spans="2:14" x14ac:dyDescent="0.25">
      <c r="B111" s="5"/>
      <c r="C111" s="26" t="s">
        <v>171</v>
      </c>
      <c r="D111" s="22">
        <v>700</v>
      </c>
      <c r="E111" s="11" t="s">
        <v>75</v>
      </c>
      <c r="F111" s="98">
        <v>700</v>
      </c>
      <c r="G111" s="94">
        <v>44547</v>
      </c>
      <c r="H111" s="99">
        <v>2.97E-3</v>
      </c>
      <c r="I111" s="37" t="s">
        <v>9</v>
      </c>
      <c r="J111" s="11" t="s">
        <v>147</v>
      </c>
      <c r="K111" s="94">
        <v>45636</v>
      </c>
      <c r="L111" s="94" t="s">
        <v>184</v>
      </c>
      <c r="M111" s="5"/>
      <c r="N111" s="5"/>
    </row>
    <row r="112" spans="2:14" x14ac:dyDescent="0.25">
      <c r="B112" s="5"/>
      <c r="C112" s="26" t="s">
        <v>172</v>
      </c>
      <c r="D112" s="22">
        <v>7000</v>
      </c>
      <c r="E112" s="11" t="s">
        <v>75</v>
      </c>
      <c r="F112" s="98">
        <v>7000</v>
      </c>
      <c r="G112" s="94">
        <v>44601</v>
      </c>
      <c r="H112" s="99" t="s">
        <v>146</v>
      </c>
      <c r="I112" s="37" t="s">
        <v>31</v>
      </c>
      <c r="J112" s="11" t="s">
        <v>147</v>
      </c>
      <c r="K112" s="94">
        <v>46614</v>
      </c>
      <c r="L112" s="94" t="s">
        <v>184</v>
      </c>
      <c r="M112" s="5"/>
      <c r="N112" s="5"/>
    </row>
    <row r="113" spans="2:14" x14ac:dyDescent="0.25">
      <c r="B113" s="5"/>
      <c r="C113" s="26" t="s">
        <v>173</v>
      </c>
      <c r="D113" s="22">
        <v>13</v>
      </c>
      <c r="E113" s="11" t="s">
        <v>76</v>
      </c>
      <c r="F113" s="98">
        <v>127</v>
      </c>
      <c r="G113" s="94">
        <v>40283</v>
      </c>
      <c r="H113" s="99">
        <v>4.1700000000000001E-2</v>
      </c>
      <c r="I113" s="37" t="s">
        <v>9</v>
      </c>
      <c r="J113" s="11" t="s">
        <v>147</v>
      </c>
      <c r="K113" s="94">
        <v>46127</v>
      </c>
      <c r="L113" s="94" t="s">
        <v>184</v>
      </c>
      <c r="M113" s="5"/>
      <c r="N113" s="5"/>
    </row>
    <row r="114" spans="2:14" x14ac:dyDescent="0.25">
      <c r="B114" s="5"/>
      <c r="C114" s="26" t="s">
        <v>174</v>
      </c>
      <c r="D114" s="22">
        <v>10</v>
      </c>
      <c r="E114" s="11" t="s">
        <v>76</v>
      </c>
      <c r="F114" s="98">
        <v>110</v>
      </c>
      <c r="G114" s="94">
        <v>39996</v>
      </c>
      <c r="H114" s="99">
        <v>5.1400000000000001E-2</v>
      </c>
      <c r="I114" s="37" t="s">
        <v>9</v>
      </c>
      <c r="J114" s="11" t="s">
        <v>147</v>
      </c>
      <c r="K114" s="94">
        <v>47301</v>
      </c>
      <c r="L114" s="94" t="s">
        <v>184</v>
      </c>
      <c r="M114" s="5"/>
      <c r="N114" s="5"/>
    </row>
    <row r="115" spans="2:14" x14ac:dyDescent="0.25">
      <c r="B115" s="5"/>
      <c r="C115" s="26" t="s">
        <v>175</v>
      </c>
      <c r="D115" s="22">
        <v>20</v>
      </c>
      <c r="E115" s="11" t="s">
        <v>76</v>
      </c>
      <c r="F115" s="98">
        <v>207</v>
      </c>
      <c r="G115" s="94">
        <v>40031</v>
      </c>
      <c r="H115" s="99">
        <v>4.9000000000000002E-2</v>
      </c>
      <c r="I115" s="37" t="s">
        <v>9</v>
      </c>
      <c r="J115" s="11" t="s">
        <v>147</v>
      </c>
      <c r="K115" s="94">
        <v>47336</v>
      </c>
      <c r="L115" s="94" t="s">
        <v>184</v>
      </c>
      <c r="M115" s="5"/>
      <c r="N115" s="5"/>
    </row>
    <row r="116" spans="2:14" x14ac:dyDescent="0.25">
      <c r="B116" s="5"/>
      <c r="C116" s="26" t="s">
        <v>176</v>
      </c>
      <c r="D116" s="22">
        <v>28</v>
      </c>
      <c r="E116" s="11" t="s">
        <v>76</v>
      </c>
      <c r="F116" s="98">
        <v>285</v>
      </c>
      <c r="G116" s="94">
        <v>40059</v>
      </c>
      <c r="H116" s="99">
        <v>4.3999999999999997E-2</v>
      </c>
      <c r="I116" s="37" t="s">
        <v>9</v>
      </c>
      <c r="J116" s="11" t="s">
        <v>147</v>
      </c>
      <c r="K116" s="94">
        <v>46633</v>
      </c>
      <c r="L116" s="94" t="s">
        <v>184</v>
      </c>
      <c r="M116" s="5"/>
      <c r="N116" s="5"/>
    </row>
    <row r="117" spans="2:14" x14ac:dyDescent="0.25">
      <c r="B117" s="5"/>
      <c r="C117" s="26" t="s">
        <v>177</v>
      </c>
      <c r="D117" s="22">
        <v>20</v>
      </c>
      <c r="E117" s="11" t="s">
        <v>76</v>
      </c>
      <c r="F117" s="98">
        <v>204</v>
      </c>
      <c r="G117" s="94">
        <v>40091</v>
      </c>
      <c r="H117" s="99">
        <v>4.4999999999999998E-2</v>
      </c>
      <c r="I117" s="37" t="s">
        <v>9</v>
      </c>
      <c r="J117" s="11" t="s">
        <v>147</v>
      </c>
      <c r="K117" s="94">
        <v>47396</v>
      </c>
      <c r="L117" s="94" t="s">
        <v>184</v>
      </c>
      <c r="M117" s="5"/>
      <c r="N117" s="5"/>
    </row>
    <row r="118" spans="2:14" x14ac:dyDescent="0.25">
      <c r="B118" s="5"/>
      <c r="C118" s="26" t="s">
        <v>178</v>
      </c>
      <c r="D118" s="22">
        <v>40</v>
      </c>
      <c r="E118" s="11" t="s">
        <v>76</v>
      </c>
      <c r="F118" s="98">
        <v>391</v>
      </c>
      <c r="G118" s="94">
        <v>40284</v>
      </c>
      <c r="H118" s="99">
        <v>4.2500000000000003E-2</v>
      </c>
      <c r="I118" s="37" t="s">
        <v>9</v>
      </c>
      <c r="J118" s="11" t="s">
        <v>147</v>
      </c>
      <c r="K118" s="94">
        <v>47589</v>
      </c>
      <c r="L118" s="94" t="s">
        <v>184</v>
      </c>
      <c r="M118" s="5"/>
      <c r="N118" s="5"/>
    </row>
    <row r="119" spans="2:14" x14ac:dyDescent="0.25">
      <c r="B119" s="5"/>
      <c r="C119" s="26" t="s">
        <v>179</v>
      </c>
      <c r="D119" s="22">
        <v>22</v>
      </c>
      <c r="E119" s="11" t="s">
        <v>76</v>
      </c>
      <c r="F119" s="98">
        <v>214</v>
      </c>
      <c r="G119" s="94">
        <v>40287</v>
      </c>
      <c r="H119" s="99">
        <v>4.1099999999999998E-2</v>
      </c>
      <c r="I119" s="37" t="s">
        <v>9</v>
      </c>
      <c r="J119" s="11" t="s">
        <v>147</v>
      </c>
      <c r="K119" s="94">
        <v>46496</v>
      </c>
      <c r="L119" s="94" t="s">
        <v>184</v>
      </c>
      <c r="M119" s="5"/>
      <c r="N119" s="5"/>
    </row>
    <row r="120" spans="2:14" x14ac:dyDescent="0.25">
      <c r="B120" s="5"/>
      <c r="C120" s="26" t="s">
        <v>180</v>
      </c>
      <c r="D120" s="22">
        <v>25</v>
      </c>
      <c r="E120" s="11" t="s">
        <v>76</v>
      </c>
      <c r="F120" s="98">
        <v>240</v>
      </c>
      <c r="G120" s="94">
        <v>40302</v>
      </c>
      <c r="H120" s="99">
        <v>0.04</v>
      </c>
      <c r="I120" s="37" t="s">
        <v>9</v>
      </c>
      <c r="J120" s="11" t="s">
        <v>147</v>
      </c>
      <c r="K120" s="94">
        <v>46877</v>
      </c>
      <c r="L120" s="94" t="s">
        <v>184</v>
      </c>
      <c r="M120" s="5"/>
      <c r="N120" s="5"/>
    </row>
    <row r="121" spans="2:14" x14ac:dyDescent="0.25">
      <c r="B121" s="5"/>
      <c r="C121" s="26" t="s">
        <v>181</v>
      </c>
      <c r="D121" s="22">
        <v>50</v>
      </c>
      <c r="E121" s="11" t="s">
        <v>76</v>
      </c>
      <c r="F121" s="98">
        <v>448</v>
      </c>
      <c r="G121" s="94">
        <v>40555</v>
      </c>
      <c r="H121" s="99">
        <v>4.0500000000000001E-2</v>
      </c>
      <c r="I121" s="37" t="s">
        <v>9</v>
      </c>
      <c r="J121" s="11" t="s">
        <v>147</v>
      </c>
      <c r="K121" s="94">
        <v>46034</v>
      </c>
      <c r="L121" s="94" t="s">
        <v>184</v>
      </c>
      <c r="M121" s="5"/>
      <c r="N121" s="5"/>
    </row>
    <row r="122" spans="2:14" x14ac:dyDescent="0.25">
      <c r="B122" s="5"/>
      <c r="C122" s="26" t="s">
        <v>182</v>
      </c>
      <c r="D122" s="22">
        <v>12</v>
      </c>
      <c r="E122" s="11" t="s">
        <v>76</v>
      </c>
      <c r="F122" s="98">
        <v>108</v>
      </c>
      <c r="G122" s="94">
        <v>40309</v>
      </c>
      <c r="H122" s="99">
        <v>4.5199999999999997E-2</v>
      </c>
      <c r="I122" s="37" t="s">
        <v>9</v>
      </c>
      <c r="J122" s="11" t="s">
        <v>147</v>
      </c>
      <c r="K122" s="94">
        <v>47980</v>
      </c>
      <c r="L122" s="94" t="s">
        <v>184</v>
      </c>
      <c r="M122" s="5"/>
      <c r="N122" s="5"/>
    </row>
    <row r="123" spans="2:14" x14ac:dyDescent="0.25">
      <c r="B123" s="5"/>
      <c r="C123" s="26" t="s">
        <v>183</v>
      </c>
      <c r="D123" s="22">
        <v>10</v>
      </c>
      <c r="E123" s="11" t="s">
        <v>76</v>
      </c>
      <c r="F123" s="98">
        <v>90</v>
      </c>
      <c r="G123" s="94">
        <v>40893</v>
      </c>
      <c r="H123" s="99">
        <v>3.2500000000000001E-2</v>
      </c>
      <c r="I123" s="37" t="s">
        <v>9</v>
      </c>
      <c r="J123" s="11" t="s">
        <v>147</v>
      </c>
      <c r="K123" s="94">
        <v>46372</v>
      </c>
      <c r="L123" s="94" t="s">
        <v>184</v>
      </c>
      <c r="M123" s="5"/>
      <c r="N123" s="5"/>
    </row>
    <row r="124" spans="2:14" x14ac:dyDescent="0.25">
      <c r="B124" s="5"/>
      <c r="C124" s="26"/>
      <c r="D124" s="22"/>
      <c r="E124" s="11"/>
      <c r="F124" s="98"/>
      <c r="G124" s="94"/>
      <c r="H124" s="99"/>
      <c r="I124" s="37"/>
      <c r="J124" s="11"/>
      <c r="K124" s="94"/>
      <c r="L124" s="94"/>
      <c r="M124" s="5"/>
      <c r="N124" s="5"/>
    </row>
    <row r="125" spans="2:14" x14ac:dyDescent="0.25">
      <c r="B125" s="5"/>
      <c r="C125" s="26"/>
      <c r="D125" s="22"/>
      <c r="E125" s="11"/>
      <c r="F125" s="98"/>
      <c r="G125" s="94"/>
      <c r="H125" s="99"/>
      <c r="I125" s="37"/>
      <c r="J125" s="11"/>
      <c r="K125" s="94"/>
      <c r="L125" s="94"/>
      <c r="M125" s="5"/>
      <c r="N125" s="5"/>
    </row>
    <row r="126" spans="2:14" x14ac:dyDescent="0.25">
      <c r="B126" s="5"/>
      <c r="C126" s="26"/>
      <c r="D126" s="22"/>
      <c r="E126" s="11"/>
      <c r="F126" s="98"/>
      <c r="G126" s="94"/>
      <c r="H126" s="99"/>
      <c r="I126" s="37"/>
      <c r="J126" s="11"/>
      <c r="K126" s="94"/>
      <c r="L126" s="94"/>
      <c r="M126" s="5"/>
      <c r="N126" s="5"/>
    </row>
    <row r="127" spans="2:14" x14ac:dyDescent="0.25">
      <c r="B127" s="5"/>
      <c r="C127" s="11" t="s">
        <v>40</v>
      </c>
      <c r="D127" s="69"/>
      <c r="E127" s="70"/>
      <c r="F127" s="22">
        <f>SUM(F81:F126)</f>
        <v>75167</v>
      </c>
      <c r="G127" s="70"/>
      <c r="H127" s="70"/>
      <c r="I127" s="71"/>
      <c r="J127" s="70"/>
      <c r="K127" s="70"/>
      <c r="L127" s="70"/>
      <c r="M127" s="5"/>
      <c r="N127" s="5"/>
    </row>
    <row r="128" spans="2:14" x14ac:dyDescent="0.25">
      <c r="B128" s="5"/>
      <c r="C128" s="5"/>
      <c r="D128" s="6"/>
      <c r="E128" s="5"/>
      <c r="F128" s="5"/>
      <c r="G128" s="5"/>
      <c r="H128" s="67"/>
      <c r="I128" s="5"/>
      <c r="J128" s="5"/>
      <c r="K128" s="5"/>
      <c r="L128" s="68"/>
      <c r="M128" s="5"/>
      <c r="N128" s="5"/>
    </row>
    <row r="129" spans="2:14" ht="30" x14ac:dyDescent="0.25">
      <c r="B129" s="5"/>
      <c r="C129" s="27"/>
      <c r="D129" s="28" t="s">
        <v>48</v>
      </c>
      <c r="E129" s="5"/>
      <c r="F129" s="5"/>
      <c r="G129" s="5"/>
      <c r="H129" s="67"/>
      <c r="I129" s="5"/>
      <c r="J129" s="5"/>
      <c r="K129" s="5"/>
      <c r="L129" s="68"/>
      <c r="M129" s="5"/>
      <c r="N129" s="5"/>
    </row>
    <row r="130" spans="2:14" x14ac:dyDescent="0.25">
      <c r="B130" s="5"/>
      <c r="C130" s="22" t="s">
        <v>116</v>
      </c>
      <c r="D130" s="22">
        <v>75167</v>
      </c>
      <c r="E130" s="5"/>
      <c r="F130" s="5"/>
      <c r="G130" s="5"/>
      <c r="H130" s="67"/>
      <c r="I130" s="5"/>
      <c r="J130" s="5"/>
      <c r="K130" s="5"/>
      <c r="L130" s="68"/>
      <c r="M130" s="5"/>
      <c r="N130" s="5"/>
    </row>
    <row r="131" spans="2:14" ht="14.25" customHeight="1" x14ac:dyDescent="0.25">
      <c r="B131" s="5"/>
      <c r="C131" s="22" t="s">
        <v>53</v>
      </c>
      <c r="D131" s="22"/>
      <c r="E131" s="5"/>
      <c r="F131" s="5"/>
      <c r="G131" s="5"/>
      <c r="H131" s="67"/>
      <c r="I131" s="5"/>
      <c r="J131" s="5"/>
      <c r="K131" s="5"/>
      <c r="L131" s="68"/>
      <c r="M131" s="5"/>
      <c r="N131" s="5"/>
    </row>
    <row r="132" spans="2:14" x14ac:dyDescent="0.25">
      <c r="B132" s="5"/>
      <c r="C132" s="5"/>
      <c r="D132" s="5"/>
      <c r="E132" s="5"/>
      <c r="F132" s="5"/>
      <c r="G132" s="5"/>
      <c r="H132" s="5"/>
      <c r="I132" s="5"/>
      <c r="J132" s="5"/>
      <c r="K132" s="5"/>
      <c r="L132" s="5"/>
      <c r="M132" s="5"/>
      <c r="N132" s="5"/>
    </row>
    <row r="133" spans="2:14" x14ac:dyDescent="0.25">
      <c r="B133" s="5"/>
      <c r="C133" s="66"/>
      <c r="D133" s="66"/>
      <c r="E133" s="66"/>
      <c r="F133" s="66"/>
      <c r="G133" s="66"/>
      <c r="H133" s="66"/>
      <c r="I133" s="66"/>
      <c r="J133" s="66"/>
      <c r="K133" s="66"/>
      <c r="L133" s="66"/>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2">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2024</v>
      </c>
      <c r="E137" s="35">
        <v>2025</v>
      </c>
      <c r="F137" s="35">
        <v>2026</v>
      </c>
      <c r="G137" s="35">
        <v>2027</v>
      </c>
      <c r="H137" s="35">
        <v>2028</v>
      </c>
      <c r="I137" s="35" t="s">
        <v>192</v>
      </c>
      <c r="J137" s="35" t="s">
        <v>193</v>
      </c>
      <c r="K137" s="35" t="s">
        <v>194</v>
      </c>
      <c r="L137" s="35" t="s">
        <v>40</v>
      </c>
      <c r="M137" s="5"/>
      <c r="N137" s="5"/>
    </row>
    <row r="138" spans="2:14" x14ac:dyDescent="0.25">
      <c r="B138" s="5"/>
      <c r="C138" s="11" t="s">
        <v>19</v>
      </c>
      <c r="D138" s="22">
        <v>3333</v>
      </c>
      <c r="E138" s="22">
        <v>15950</v>
      </c>
      <c r="F138" s="22">
        <v>15315</v>
      </c>
      <c r="G138" s="22">
        <v>16849</v>
      </c>
      <c r="H138" s="22">
        <v>17290</v>
      </c>
      <c r="I138" s="22">
        <v>4820</v>
      </c>
      <c r="J138" s="22">
        <v>0</v>
      </c>
      <c r="K138" s="22">
        <v>1610</v>
      </c>
      <c r="L138" s="29">
        <f>SUM(D138:K138)</f>
        <v>75167</v>
      </c>
      <c r="M138" s="5"/>
      <c r="N138" s="5"/>
    </row>
    <row r="139" spans="2:14" x14ac:dyDescent="0.25">
      <c r="B139" s="5"/>
      <c r="C139" s="11" t="s">
        <v>70</v>
      </c>
      <c r="D139" s="36">
        <f t="shared" ref="D139:L139" si="8">IF($D$130=0,,(D138/$D$130))</f>
        <v>4.434126677930475E-2</v>
      </c>
      <c r="E139" s="36">
        <f t="shared" si="8"/>
        <v>0.21219418095706893</v>
      </c>
      <c r="F139" s="36">
        <f t="shared" si="8"/>
        <v>0.20374632485000066</v>
      </c>
      <c r="G139" s="36">
        <f t="shared" si="8"/>
        <v>0.22415421661101281</v>
      </c>
      <c r="H139" s="36">
        <f t="shared" si="8"/>
        <v>0.2300211528995437</v>
      </c>
      <c r="I139" s="36">
        <f t="shared" si="8"/>
        <v>6.4123884151289792E-2</v>
      </c>
      <c r="J139" s="36">
        <f t="shared" si="8"/>
        <v>0</v>
      </c>
      <c r="K139" s="36">
        <f t="shared" si="8"/>
        <v>2.1418973751779372E-2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6"/>
      <c r="E143" s="5"/>
      <c r="F143" s="5"/>
      <c r="G143" s="5"/>
      <c r="H143" s="5"/>
      <c r="I143" s="5"/>
      <c r="J143" s="5"/>
      <c r="K143" s="5"/>
      <c r="L143" s="5"/>
      <c r="M143" s="5"/>
      <c r="N143" s="5"/>
    </row>
    <row r="144" spans="2:14" ht="30" x14ac:dyDescent="0.25">
      <c r="B144" s="5"/>
      <c r="C144" s="61" t="s">
        <v>79</v>
      </c>
      <c r="D144" s="62" t="s">
        <v>73</v>
      </c>
      <c r="E144" s="28" t="s">
        <v>74</v>
      </c>
      <c r="F144" s="5"/>
      <c r="G144" s="5"/>
      <c r="H144" s="5"/>
      <c r="I144" s="5"/>
      <c r="J144" s="5"/>
      <c r="K144" s="5"/>
      <c r="L144" s="5"/>
      <c r="M144" s="5"/>
      <c r="N144" s="5"/>
    </row>
    <row r="145" spans="2:14" x14ac:dyDescent="0.25">
      <c r="B145" s="5"/>
      <c r="C145" s="50" t="s">
        <v>75</v>
      </c>
      <c r="D145" s="88">
        <v>101788</v>
      </c>
      <c r="E145" s="89">
        <v>72743</v>
      </c>
      <c r="F145" s="5"/>
      <c r="G145" s="5"/>
      <c r="H145" s="5"/>
      <c r="I145" s="5"/>
      <c r="J145" s="5"/>
      <c r="K145" s="5"/>
      <c r="L145" s="5"/>
      <c r="M145" s="5"/>
      <c r="N145" s="5"/>
    </row>
    <row r="146" spans="2:14" x14ac:dyDescent="0.25">
      <c r="B146" s="5"/>
      <c r="C146" s="50" t="s">
        <v>76</v>
      </c>
      <c r="D146" s="88"/>
      <c r="E146" s="89">
        <v>2424</v>
      </c>
      <c r="F146" s="5"/>
      <c r="G146" s="5"/>
      <c r="H146" s="5"/>
      <c r="I146" s="5"/>
      <c r="J146" s="5"/>
      <c r="K146" s="5"/>
      <c r="L146" s="5"/>
      <c r="M146" s="5"/>
      <c r="N146" s="5"/>
    </row>
    <row r="147" spans="2:14" x14ac:dyDescent="0.25">
      <c r="B147" s="5"/>
      <c r="C147" s="50" t="s">
        <v>77</v>
      </c>
      <c r="D147" s="88"/>
      <c r="E147" s="89"/>
      <c r="F147" s="5"/>
      <c r="G147" s="5"/>
      <c r="H147" s="5"/>
      <c r="I147" s="5"/>
      <c r="J147" s="5"/>
      <c r="K147" s="5"/>
      <c r="L147" s="5"/>
      <c r="M147" s="5"/>
      <c r="N147" s="5"/>
    </row>
    <row r="148" spans="2:14" x14ac:dyDescent="0.25">
      <c r="B148" s="5"/>
      <c r="C148" s="48" t="s">
        <v>24</v>
      </c>
      <c r="D148" s="92"/>
      <c r="E148" s="93"/>
      <c r="F148" s="5"/>
      <c r="G148" s="5"/>
      <c r="H148" s="5"/>
      <c r="I148" s="5"/>
      <c r="J148" s="5"/>
      <c r="K148" s="5"/>
      <c r="L148" s="5"/>
      <c r="M148" s="5"/>
      <c r="N148" s="5"/>
    </row>
    <row r="149" spans="2:14" x14ac:dyDescent="0.25">
      <c r="B149" s="5"/>
      <c r="C149" s="49" t="s">
        <v>40</v>
      </c>
      <c r="D149" s="90">
        <f>SUM(D145:D148)</f>
        <v>101788</v>
      </c>
      <c r="E149" s="91">
        <f t="shared" ref="E149" si="9">SUM(E145:E148)</f>
        <v>75167</v>
      </c>
      <c r="F149" s="5"/>
      <c r="G149" s="5"/>
      <c r="H149" s="5"/>
      <c r="I149" s="5"/>
      <c r="J149" s="5"/>
      <c r="K149" s="5"/>
      <c r="L149" s="5"/>
      <c r="M149" s="5"/>
      <c r="N149" s="5"/>
    </row>
    <row r="150" spans="2:14" x14ac:dyDescent="0.25">
      <c r="B150" s="5"/>
      <c r="C150" s="5"/>
      <c r="D150" s="46"/>
      <c r="E150" s="5"/>
      <c r="F150" s="5"/>
      <c r="G150" s="5"/>
      <c r="H150" s="5"/>
      <c r="I150" s="5"/>
      <c r="J150" s="5"/>
      <c r="K150" s="5"/>
      <c r="L150" s="5"/>
      <c r="M150" s="5"/>
      <c r="N150" s="5"/>
    </row>
    <row r="151" spans="2:14" x14ac:dyDescent="0.25">
      <c r="B151" s="5"/>
      <c r="C151" s="5"/>
      <c r="D151" s="46"/>
      <c r="E151" s="5"/>
      <c r="F151" s="5"/>
      <c r="G151" s="5"/>
      <c r="H151" s="5"/>
      <c r="I151" s="5"/>
      <c r="J151" s="5"/>
      <c r="K151" s="5"/>
      <c r="L151" s="5"/>
      <c r="M151" s="5"/>
      <c r="N151" s="5"/>
    </row>
    <row r="152" spans="2:14" x14ac:dyDescent="0.25">
      <c r="B152" s="5"/>
      <c r="C152" s="5"/>
      <c r="D152" s="46"/>
      <c r="E152" s="5"/>
      <c r="F152" s="5"/>
      <c r="G152" s="5"/>
      <c r="H152" s="5"/>
      <c r="I152" s="5"/>
      <c r="J152" s="5"/>
      <c r="K152" s="5"/>
      <c r="L152" s="5"/>
      <c r="M152" s="5"/>
      <c r="N152" s="5"/>
    </row>
    <row r="153" spans="2:14" x14ac:dyDescent="0.25">
      <c r="B153" s="5"/>
      <c r="C153" s="5"/>
      <c r="D153" s="46"/>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row r="159" spans="2:14" ht="30" x14ac:dyDescent="0.25">
      <c r="B159" s="5"/>
      <c r="C159" s="61" t="s">
        <v>80</v>
      </c>
      <c r="D159" s="62" t="s">
        <v>73</v>
      </c>
      <c r="E159" s="28" t="s">
        <v>74</v>
      </c>
      <c r="F159" s="5"/>
      <c r="G159" s="5"/>
      <c r="H159" s="5"/>
      <c r="I159" s="5"/>
      <c r="J159" s="5"/>
      <c r="K159" s="5"/>
      <c r="L159" s="5"/>
      <c r="M159" s="5"/>
      <c r="N159" s="5"/>
    </row>
    <row r="160" spans="2:14" x14ac:dyDescent="0.25">
      <c r="B160" s="5"/>
      <c r="C160" s="50" t="s">
        <v>31</v>
      </c>
      <c r="D160" s="88">
        <v>72435</v>
      </c>
      <c r="E160" s="89">
        <v>42083</v>
      </c>
      <c r="F160" s="5"/>
      <c r="G160" s="5"/>
      <c r="H160" s="5"/>
      <c r="I160" s="5"/>
      <c r="J160" s="5"/>
      <c r="K160" s="5"/>
      <c r="L160" s="5"/>
      <c r="M160" s="5"/>
      <c r="N160" s="5"/>
    </row>
    <row r="161" spans="2:14" x14ac:dyDescent="0.25">
      <c r="B161" s="5"/>
      <c r="C161" s="50" t="s">
        <v>9</v>
      </c>
      <c r="D161" s="88">
        <v>29353</v>
      </c>
      <c r="E161" s="89">
        <v>33084</v>
      </c>
      <c r="F161" s="5"/>
      <c r="G161" s="5"/>
      <c r="H161" s="5"/>
      <c r="I161" s="5"/>
      <c r="J161" s="5"/>
      <c r="K161" s="5"/>
      <c r="L161" s="5"/>
      <c r="M161" s="5"/>
      <c r="N161" s="5"/>
    </row>
    <row r="162" spans="2:14" x14ac:dyDescent="0.25">
      <c r="B162" s="5"/>
      <c r="C162" s="48" t="s">
        <v>78</v>
      </c>
      <c r="D162" s="92"/>
      <c r="E162" s="93"/>
      <c r="F162" s="5"/>
      <c r="G162" s="5"/>
      <c r="H162" s="5"/>
      <c r="I162" s="5"/>
      <c r="J162" s="5"/>
      <c r="K162" s="5"/>
      <c r="L162" s="5"/>
      <c r="M162" s="5"/>
      <c r="N162" s="5"/>
    </row>
    <row r="163" spans="2:14" x14ac:dyDescent="0.25">
      <c r="B163" s="5"/>
      <c r="C163" s="49" t="s">
        <v>40</v>
      </c>
      <c r="D163" s="90">
        <f t="shared" ref="D163:E163" si="10">SUM(D160:D162)</f>
        <v>101788</v>
      </c>
      <c r="E163" s="91">
        <f t="shared" si="10"/>
        <v>75167</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6"/>
      <c r="E169" s="5"/>
      <c r="F169" s="5"/>
      <c r="G169" s="5"/>
      <c r="H169" s="5"/>
      <c r="I169" s="5"/>
      <c r="J169" s="5"/>
      <c r="K169" s="5"/>
      <c r="L169" s="5"/>
      <c r="M169" s="5"/>
      <c r="N169" s="5"/>
    </row>
    <row r="170" spans="2:14" x14ac:dyDescent="0.25">
      <c r="B170" s="5"/>
      <c r="C170" s="5"/>
      <c r="D170" s="46"/>
      <c r="E170" s="5"/>
      <c r="F170" s="5"/>
      <c r="G170" s="5"/>
      <c r="H170" s="5"/>
      <c r="I170" s="5"/>
      <c r="J170" s="5"/>
      <c r="K170" s="5"/>
      <c r="L170" s="5"/>
      <c r="M170" s="5"/>
      <c r="N170" s="5"/>
    </row>
    <row r="171" spans="2:14" x14ac:dyDescent="0.25">
      <c r="B171" s="5"/>
      <c r="C171" s="5"/>
      <c r="D171" s="46"/>
      <c r="E171" s="5"/>
      <c r="F171" s="5"/>
      <c r="G171" s="5"/>
      <c r="H171" s="5"/>
      <c r="I171" s="5"/>
      <c r="J171" s="5"/>
      <c r="K171" s="5"/>
      <c r="L171" s="5"/>
      <c r="M171" s="5"/>
      <c r="N171" s="5"/>
    </row>
    <row r="172" spans="2:14" x14ac:dyDescent="0.25">
      <c r="B172" s="5"/>
      <c r="C172" s="5"/>
      <c r="D172" s="46"/>
      <c r="E172" s="5"/>
      <c r="F172" s="5"/>
      <c r="G172" s="5"/>
      <c r="H172" s="5"/>
      <c r="I172" s="5"/>
      <c r="J172" s="5"/>
      <c r="K172" s="5"/>
      <c r="L172" s="5"/>
      <c r="M172" s="5"/>
      <c r="N172" s="5"/>
    </row>
    <row r="173" spans="2:14" x14ac:dyDescent="0.25">
      <c r="B173" s="95"/>
      <c r="C173" s="95"/>
      <c r="D173" s="96"/>
      <c r="E173" s="95"/>
      <c r="F173" s="95"/>
      <c r="G173" s="95"/>
      <c r="H173" s="95"/>
      <c r="I173" s="95"/>
      <c r="J173" s="95"/>
      <c r="K173" s="95"/>
      <c r="L173" s="95"/>
      <c r="M173" s="95"/>
      <c r="N173" s="95"/>
    </row>
    <row r="174" spans="2:14" x14ac:dyDescent="0.25">
      <c r="B174" s="95"/>
      <c r="C174" s="95"/>
      <c r="D174" s="95"/>
      <c r="E174" s="95"/>
      <c r="F174" s="95"/>
      <c r="G174" s="95"/>
      <c r="H174" s="95"/>
      <c r="I174" s="95"/>
      <c r="J174" s="95"/>
      <c r="K174" s="95"/>
      <c r="L174" s="95"/>
      <c r="M174" s="95"/>
      <c r="N174" s="95"/>
    </row>
    <row r="175" spans="2:14" x14ac:dyDescent="0.25">
      <c r="B175" s="95"/>
      <c r="C175" s="95"/>
      <c r="D175" s="95"/>
      <c r="E175" s="95"/>
      <c r="F175" s="95"/>
      <c r="G175" s="95"/>
      <c r="H175" s="95"/>
      <c r="I175" s="95"/>
      <c r="J175" s="95"/>
      <c r="K175" s="95"/>
      <c r="L175" s="95"/>
      <c r="M175" s="95"/>
      <c r="N175" s="95"/>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1" customWidth="1"/>
    <col min="10" max="10" width="22.28515625" bestFit="1" customWidth="1"/>
    <col min="11" max="11" width="131.7109375" customWidth="1"/>
  </cols>
  <sheetData>
    <row r="6" spans="1:11" ht="18" x14ac:dyDescent="0.25">
      <c r="A6" s="52" t="s">
        <v>91</v>
      </c>
      <c r="B6" s="53"/>
    </row>
    <row r="7" spans="1:11" x14ac:dyDescent="0.25">
      <c r="A7" s="54" t="s">
        <v>92</v>
      </c>
      <c r="B7" s="54" t="s">
        <v>93</v>
      </c>
    </row>
    <row r="8" spans="1:11" ht="15.75" x14ac:dyDescent="0.25">
      <c r="A8" s="74" t="s">
        <v>25</v>
      </c>
      <c r="B8" s="83" t="s">
        <v>128</v>
      </c>
    </row>
    <row r="9" spans="1:11" ht="31.5" x14ac:dyDescent="0.25">
      <c r="A9" s="74" t="s">
        <v>20</v>
      </c>
      <c r="B9" s="83" t="s">
        <v>94</v>
      </c>
      <c r="J9" s="55"/>
      <c r="K9" s="56"/>
    </row>
    <row r="10" spans="1:11" ht="47.25" x14ac:dyDescent="0.25">
      <c r="A10" s="74" t="s">
        <v>85</v>
      </c>
      <c r="B10" s="83" t="s">
        <v>135</v>
      </c>
      <c r="J10" s="55"/>
      <c r="K10" s="56"/>
    </row>
    <row r="11" spans="1:11" x14ac:dyDescent="0.25">
      <c r="A11" s="64"/>
      <c r="B11" s="84"/>
    </row>
    <row r="12" spans="1:11" ht="30" x14ac:dyDescent="0.25">
      <c r="A12" s="77" t="s">
        <v>111</v>
      </c>
      <c r="B12" s="84" t="s">
        <v>129</v>
      </c>
    </row>
    <row r="13" spans="1:11" ht="15.75" x14ac:dyDescent="0.25">
      <c r="A13" s="109" t="s">
        <v>84</v>
      </c>
      <c r="B13" s="83" t="s">
        <v>127</v>
      </c>
    </row>
    <row r="14" spans="1:11" x14ac:dyDescent="0.25">
      <c r="A14" s="109"/>
      <c r="B14" s="85" t="s">
        <v>126</v>
      </c>
      <c r="E14" s="73"/>
    </row>
    <row r="15" spans="1:11" ht="31.5" x14ac:dyDescent="0.25">
      <c r="A15" s="74" t="s">
        <v>95</v>
      </c>
      <c r="B15" s="86" t="s">
        <v>136</v>
      </c>
    </row>
    <row r="16" spans="1:11" ht="15.75" x14ac:dyDescent="0.25">
      <c r="A16" s="78" t="s">
        <v>87</v>
      </c>
      <c r="B16" s="83" t="s">
        <v>96</v>
      </c>
    </row>
    <row r="17" spans="1:5" ht="31.5" x14ac:dyDescent="0.25">
      <c r="A17" s="78" t="s">
        <v>97</v>
      </c>
      <c r="B17" s="83" t="s">
        <v>98</v>
      </c>
    </row>
    <row r="18" spans="1:5" ht="78.75" x14ac:dyDescent="0.25">
      <c r="A18" s="74" t="s">
        <v>0</v>
      </c>
      <c r="B18" s="83" t="s">
        <v>99</v>
      </c>
    </row>
    <row r="19" spans="1:5" ht="15.75" x14ac:dyDescent="0.25">
      <c r="A19" s="74" t="s">
        <v>100</v>
      </c>
      <c r="B19" s="83" t="s">
        <v>101</v>
      </c>
    </row>
    <row r="20" spans="1:5" ht="31.5" x14ac:dyDescent="0.25">
      <c r="A20" s="74" t="s">
        <v>90</v>
      </c>
      <c r="B20" s="76" t="s">
        <v>120</v>
      </c>
    </row>
    <row r="21" spans="1:5" ht="30" x14ac:dyDescent="0.25">
      <c r="A21" s="74" t="s">
        <v>83</v>
      </c>
      <c r="B21" s="79" t="s">
        <v>121</v>
      </c>
    </row>
    <row r="22" spans="1:5" ht="15.75" x14ac:dyDescent="0.25">
      <c r="A22" s="74" t="s">
        <v>102</v>
      </c>
      <c r="B22" s="76" t="s">
        <v>103</v>
      </c>
      <c r="E22" s="60"/>
    </row>
    <row r="23" spans="1:5" x14ac:dyDescent="0.25">
      <c r="A23" s="64"/>
      <c r="B23" s="65"/>
    </row>
    <row r="24" spans="1:5" ht="18" x14ac:dyDescent="0.25">
      <c r="A24" s="80" t="s">
        <v>104</v>
      </c>
      <c r="B24" s="65"/>
    </row>
    <row r="25" spans="1:5" x14ac:dyDescent="0.25">
      <c r="A25" s="81" t="s">
        <v>92</v>
      </c>
      <c r="B25" s="81" t="s">
        <v>93</v>
      </c>
    </row>
    <row r="26" spans="1:5" ht="15.75" x14ac:dyDescent="0.25">
      <c r="A26" s="82" t="s">
        <v>48</v>
      </c>
      <c r="B26" s="75" t="s">
        <v>105</v>
      </c>
    </row>
    <row r="27" spans="1:5" ht="15.75" x14ac:dyDescent="0.25">
      <c r="A27" s="82" t="s">
        <v>125</v>
      </c>
      <c r="B27" s="75" t="s">
        <v>106</v>
      </c>
    </row>
    <row r="28" spans="1:5" ht="31.5" x14ac:dyDescent="0.25">
      <c r="A28" s="82" t="s">
        <v>124</v>
      </c>
      <c r="B28" s="75" t="s">
        <v>107</v>
      </c>
    </row>
    <row r="29" spans="1:5" ht="31.5" x14ac:dyDescent="0.25">
      <c r="A29" s="82" t="s">
        <v>20</v>
      </c>
      <c r="B29" s="75" t="s">
        <v>108</v>
      </c>
    </row>
    <row r="30" spans="1:5" ht="15.75" x14ac:dyDescent="0.25">
      <c r="A30" s="82" t="s">
        <v>89</v>
      </c>
      <c r="B30" s="75" t="s">
        <v>109</v>
      </c>
    </row>
    <row r="31" spans="1:5" ht="31.5" x14ac:dyDescent="0.25">
      <c r="A31" s="78" t="s">
        <v>87</v>
      </c>
      <c r="B31" s="75" t="s">
        <v>110</v>
      </c>
    </row>
    <row r="32" spans="1:5" x14ac:dyDescent="0.25">
      <c r="A32" s="63"/>
      <c r="B32"/>
    </row>
    <row r="33" spans="1:2" ht="15.75" x14ac:dyDescent="0.25">
      <c r="A33" s="59"/>
      <c r="B33" s="58"/>
    </row>
    <row r="34" spans="1:2" ht="15.75" x14ac:dyDescent="0.25">
      <c r="A34" s="55"/>
      <c r="B34" s="56"/>
    </row>
    <row r="35" spans="1:2" x14ac:dyDescent="0.25">
      <c r="A35" s="57"/>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2024-07-04T13:27:33Z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